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งบทดลอง" sheetId="1" r:id="rId1"/>
    <sheet name="งบรับจ่ายเงินสด" sheetId="2" r:id="rId2"/>
    <sheet name="งบกระแสเงินสด" sheetId="3" r:id="rId3"/>
  </sheets>
  <definedNames/>
  <calcPr fullCalcOnLoad="1"/>
</workbook>
</file>

<file path=xl/sharedStrings.xml><?xml version="1.0" encoding="utf-8"?>
<sst xmlns="http://schemas.openxmlformats.org/spreadsheetml/2006/main" count="1687" uniqueCount="137">
  <si>
    <t>รายการ</t>
  </si>
  <si>
    <t>รหัสบัญชี</t>
  </si>
  <si>
    <t>เดบิท</t>
  </si>
  <si>
    <t>เครดิต</t>
  </si>
  <si>
    <t>ลูกหนี้เงินยืมสะสม</t>
  </si>
  <si>
    <t>ลูกหนี้เงินยืมงบประมาณ</t>
  </si>
  <si>
    <t>ค่าใช้สอย</t>
  </si>
  <si>
    <t>งบกลาง</t>
  </si>
  <si>
    <t>เงินเดือน</t>
  </si>
  <si>
    <t>ค่าตอบแทน</t>
  </si>
  <si>
    <t>เงินสะสม</t>
  </si>
  <si>
    <t>เงินอุดหนุนทั่วไป</t>
  </si>
  <si>
    <t>ค่าจ้างประจำ</t>
  </si>
  <si>
    <t>ค่าจ้างชั่วคราว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</si>
  <si>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</si>
  <si>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</si>
  <si>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</si>
  <si>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</si>
  <si>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</si>
  <si>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</si>
  <si>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รายได้เบ็ดเตล็ด</t>
  </si>
  <si>
    <t>เทศบาลตำบลบ้านเหลื่อม</t>
  </si>
  <si>
    <t>งบทดลอง</t>
  </si>
  <si>
    <t>เงินสด</t>
  </si>
  <si>
    <t>เงินฝากธนาคาร  กรุงไทย  ประเภท - กระแสรายวัน</t>
  </si>
  <si>
    <t>เงินฝากธนาคาร  กรุงไทย  ประเภท - ออมทรัพย์</t>
  </si>
  <si>
    <t>เงินฝาก  ธกส.  ประเภท - กระแสรายวัน</t>
  </si>
  <si>
    <t>เงินฝาก  ธกส.  ประเภท - ออมทรัพย์</t>
  </si>
  <si>
    <t>เงินฝากประจำ  ธนาคารออมสิน</t>
  </si>
  <si>
    <t>เงินฝาก  ก.ส.ท.  หรือ  กสอ.</t>
  </si>
  <si>
    <t>เงินยืมงบประมาณ</t>
  </si>
  <si>
    <t>เงินยืมเงินสะสม</t>
  </si>
  <si>
    <t>รายรับ  (หมายเหตุ  1)</t>
  </si>
  <si>
    <t>เงินรับฝาก  (หมายเหตุ  2)</t>
  </si>
  <si>
    <t>เงินทุนสำรองเงินสะสม</t>
  </si>
  <si>
    <t xml:space="preserve">                                                                          …………………………….</t>
  </si>
  <si>
    <t>นายกเทศมนตรีตำบลบ้านเหลื่อม</t>
  </si>
  <si>
    <t>ปลัดเทศบาลตำบลบ้านเหลื่อม</t>
  </si>
  <si>
    <t>รวม</t>
  </si>
  <si>
    <t>ประมาณการ</t>
  </si>
  <si>
    <t>เดือนนี้</t>
  </si>
  <si>
    <t>รายงาน  รับ  -  จ่าย  เงินสด</t>
  </si>
  <si>
    <t>จนถึงปัจจุบัน</t>
  </si>
  <si>
    <t>เกิดขึ้นจริง</t>
  </si>
  <si>
    <t>บาท</t>
  </si>
  <si>
    <t xml:space="preserve">  ยอดยกมา</t>
  </si>
  <si>
    <r>
      <t xml:space="preserve">  </t>
    </r>
    <r>
      <rPr>
        <b/>
        <u val="single"/>
        <sz val="16"/>
        <rFont val="AngsanaUPC"/>
        <family val="1"/>
      </rPr>
      <t>รายรับ</t>
    </r>
    <r>
      <rPr>
        <b/>
        <sz val="16"/>
        <rFont val="AngsanaUPC"/>
        <family val="1"/>
      </rPr>
      <t xml:space="preserve">  (หมายเหตุ  1)</t>
    </r>
  </si>
  <si>
    <t>ภาษีอากร</t>
  </si>
  <si>
    <t>ค่าธรรมเนียม  ค่าปรับและใบอนุญาต</t>
  </si>
  <si>
    <t>รายได้จากทรัพย์สิน</t>
  </si>
  <si>
    <t>ภาษีจัดสรร</t>
  </si>
  <si>
    <t>รวมรายรับ</t>
  </si>
  <si>
    <t xml:space="preserve"> -2-</t>
  </si>
  <si>
    <t>รายจ่าย</t>
  </si>
  <si>
    <t>รวมรายจ่าย</t>
  </si>
  <si>
    <t>สูงกว่า</t>
  </si>
  <si>
    <t>รายรับ                                  รายจ่าย</t>
  </si>
  <si>
    <t>-    ต่ำกว่า</t>
  </si>
  <si>
    <t>ยอดยกไป</t>
  </si>
  <si>
    <t xml:space="preserve">                                …..………………..นายกเทศมนตรีตำบลบ้านเหลื่อม</t>
  </si>
  <si>
    <t>เงินฝาก  กสท.</t>
  </si>
  <si>
    <t xml:space="preserve">                                 ..……………..…....ปลัดเทศบาลตำบลบ้านเหลื่อม</t>
  </si>
  <si>
    <t>รายงานกระแสเงินสด</t>
  </si>
  <si>
    <t>รายรับ</t>
  </si>
  <si>
    <t xml:space="preserve">                     เดือนนี้</t>
  </si>
  <si>
    <t>ตั้งแต่ต้นปีจนถึงปัจจุบัน</t>
  </si>
  <si>
    <t>รับเงินรายรับ</t>
  </si>
  <si>
    <t>รับเงินอุดหนุนทั่วไป</t>
  </si>
  <si>
    <t>รับเงินรับฝาก</t>
  </si>
  <si>
    <t>จ่ายเงินตามงบประมาณ</t>
  </si>
  <si>
    <t>จ่ายเงินรับฝาก</t>
  </si>
  <si>
    <t>เงินยืมสะสม</t>
  </si>
  <si>
    <t>รับสูงหรือ (ต่ำ) กว่าจ่าย</t>
  </si>
  <si>
    <t xml:space="preserve">                                                  .………………………..นายกเทศมนตรีตำบลบ้านเหลื่อม</t>
  </si>
  <si>
    <t xml:space="preserve">                                              .………………………ปลัดเทศบาลตำบลบ้านเหลื่อม</t>
  </si>
  <si>
    <t>หัวหน้าฝ่ายบริหารงานคลัง</t>
  </si>
  <si>
    <t>เงินอุดหนุนค้างจ่าย</t>
  </si>
  <si>
    <t>ณ  วันที่  31  ตุลาคม  2556</t>
  </si>
  <si>
    <t>บัญชีเงินอุดหนุนฝากจังหวัด</t>
  </si>
  <si>
    <t xml:space="preserve">              เดือน   ตุลาคม   2556</t>
  </si>
  <si>
    <t xml:space="preserve">เพียงวันที่  31  ตุลาคม   2556 </t>
  </si>
  <si>
    <t xml:space="preserve">                                        .………………………หัวหน้าฝ่ายบริหารงานคลัง</t>
  </si>
  <si>
    <t xml:space="preserve">                                ……………………หัวหน้าฝ่ายบริหารงานคลัง</t>
  </si>
  <si>
    <t>เงินฝาก  ก.ส.ท.</t>
  </si>
  <si>
    <t>ณ  วันที่  29  พฤศจิกายน  2556</t>
  </si>
  <si>
    <t xml:space="preserve">              เดือน   พฤศจิกายน   2556</t>
  </si>
  <si>
    <t xml:space="preserve">เพียงวันที่  29   พฤศจิกายน   2556 </t>
  </si>
  <si>
    <t>ณ  วันที่  27  ธันวาคม   2556</t>
  </si>
  <si>
    <t>ลุกหนี้เงินยืมเงินสะสม</t>
  </si>
  <si>
    <t xml:space="preserve">              เดือน   ธันวาคม   2556</t>
  </si>
  <si>
    <t xml:space="preserve">                  ปีงบประมาณ  2557</t>
  </si>
  <si>
    <t>เงินอุดหนุนเฉพาะกิจ - เบี้ยยังชีพผู้สูงอายุ</t>
  </si>
  <si>
    <t>เงินอุดหนุนเฉพาะกิจ - เบี้ยยังชีพผู้พิการ</t>
  </si>
  <si>
    <t>เงินอดหนุนฝากจังหวัด</t>
  </si>
  <si>
    <t xml:space="preserve">เพียงวันที่  27  ธันวาคม   2556 </t>
  </si>
  <si>
    <t>เงินอุดหนุนเฉพาะกิจ</t>
  </si>
  <si>
    <t>เงินอุดหนุนฝากจังหวัด</t>
  </si>
  <si>
    <t>ณ  วันที่   31  มกราคม  2557</t>
  </si>
  <si>
    <t xml:space="preserve">              เดือน   มกราคม    2557</t>
  </si>
  <si>
    <t>เงินอุดหนุนเฉพาะกิจสหรับสนับสนุน  ศพด.</t>
  </si>
  <si>
    <t>อุดหนุนเฉพาะกิจค้างจ่าย</t>
  </si>
  <si>
    <t>เพียงวันที่  31  มกราคม  2557</t>
  </si>
  <si>
    <t>เงินอุดหนุนเฉพาะกิจค้างจ่าย</t>
  </si>
  <si>
    <t>ใช้สอย</t>
  </si>
  <si>
    <t>ณ  วันที่   28  กุมภาพันธ์  2557</t>
  </si>
  <si>
    <t xml:space="preserve">              เดือน   กุมภาพันธ์    2557</t>
  </si>
  <si>
    <t>เพียงวันที่   28  กุมภาพันธ์  2557</t>
  </si>
  <si>
    <t>ณ  วันที่   31  มีนาคม   2557</t>
  </si>
  <si>
    <t>เพียงวันที่   31  มีนาคม  2557</t>
  </si>
  <si>
    <t xml:space="preserve">              เดือน   มีนาคม    2557</t>
  </si>
  <si>
    <t>ณ  วันที่  30  เมษายน   2557</t>
  </si>
  <si>
    <t xml:space="preserve">              เดือน   เมษายน    2557</t>
  </si>
  <si>
    <t>เพียงวันที่   30  เมษายน  2557</t>
  </si>
  <si>
    <t>ณ  วันที่  31   พฤษภาคม   2557</t>
  </si>
  <si>
    <t xml:space="preserve">              เดือน   พฤษภาคม    2557</t>
  </si>
  <si>
    <t>เพียงวันที่  31  พฤษภาคม  2557</t>
  </si>
  <si>
    <t>ณ  วันที่  30  มิถุนายน  2557</t>
  </si>
  <si>
    <t>เงินเดือน  (รายละเอียด 2)</t>
  </si>
  <si>
    <t>งบกลาง  (รายละเอียด 1)</t>
  </si>
  <si>
    <t>ค่าจ้างชั่วคราว  (รายละเอียด 3)</t>
  </si>
  <si>
    <t>ค่าวัสดุ  (รายละเอียด 4)</t>
  </si>
  <si>
    <t xml:space="preserve">              เดือน   มิถุนายน    2557</t>
  </si>
  <si>
    <t>เพียงวันที่  30  มิถุนายน  2557</t>
  </si>
  <si>
    <t>ณ  วันที่  31  กรกฎาคม  2557</t>
  </si>
  <si>
    <t xml:space="preserve">              เดือน   กรกฎาคม   2557</t>
  </si>
  <si>
    <t>เพียงวันที่   31  กรกฎาคม   2557</t>
  </si>
  <si>
    <t>ณ  วันที่  31  สิงหาคม   2557</t>
  </si>
  <si>
    <t xml:space="preserve">              เดือน   สิงหาคม   2557</t>
  </si>
  <si>
    <t>เพียงวันที่   31  สิงหาคม   2557</t>
  </si>
  <si>
    <t>ณ  วันที่  30  กันยายน   2557</t>
  </si>
  <si>
    <t xml:space="preserve">รายจ่ายรอจ่าย  </t>
  </si>
  <si>
    <t>งบทดลองก่อนปิดบัญชี</t>
  </si>
  <si>
    <t xml:space="preserve">              เดือน   กันยายน   2557</t>
  </si>
  <si>
    <t>เงินรายรับ  (คืนเบี้ยยังชีพ)</t>
  </si>
  <si>
    <t>เงินอุดหนุน  (รับคืนเงินอุดหนุน  อบต.)</t>
  </si>
  <si>
    <t>เพียงวันที่   30  กันยายน   2557</t>
  </si>
  <si>
    <t>เงินรายรับ (คืนเบี้ยยังชีพ)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</si>
</sst>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  <numFmt numFmtId="188" formatCode="0000"/>
    <numFmt numFmtId="189" formatCode="000,000.00"/>
    <numFmt numFmtId="190" formatCode="0,000.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ngsanaUPC"/>
      <family val="1"/>
    </font>
    <font>
      <sz val="16"/>
      <name val="AngsanaUPC"/>
      <family val="1"/>
    </font>
    <font>
      <b/>
      <sz val="17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u val="single"/>
      <sz val="16"/>
      <name val="AngsanaUPC"/>
      <family val="1"/>
    </font>
    <font>
      <b/>
      <sz val="20"/>
      <name val="AngsanaUPC"/>
      <family val="1"/>
    </font>
    <font>
      <sz val="15.5"/>
      <name val="AngsanaUPC"/>
      <family val="1"/>
    </font>
    <font>
      <sz val="16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3" fontId="3" fillId="0" borderId="10" xfId="42" applyFont="1" applyBorder="1" applyAlignment="1">
      <alignment/>
    </xf>
    <xf numFmtId="43" fontId="3" fillId="0" borderId="11" xfId="42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3" fontId="5" fillId="0" borderId="12" xfId="42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87" fontId="5" fillId="0" borderId="14" xfId="0" applyNumberFormat="1" applyFont="1" applyBorder="1" applyAlignment="1">
      <alignment horizontal="center"/>
    </xf>
    <xf numFmtId="43" fontId="5" fillId="0" borderId="13" xfId="42" applyFont="1" applyBorder="1" applyAlignment="1">
      <alignment horizontal="center"/>
    </xf>
    <xf numFmtId="0" fontId="5" fillId="0" borderId="11" xfId="0" applyFont="1" applyBorder="1" applyAlignment="1">
      <alignment/>
    </xf>
    <xf numFmtId="43" fontId="5" fillId="0" borderId="11" xfId="42" applyFont="1" applyBorder="1" applyAlignment="1">
      <alignment horizontal="right"/>
    </xf>
    <xf numFmtId="0" fontId="5" fillId="0" borderId="15" xfId="0" applyFont="1" applyBorder="1" applyAlignment="1">
      <alignment/>
    </xf>
    <xf numFmtId="43" fontId="5" fillId="0" borderId="15" xfId="42" applyFont="1" applyBorder="1" applyAlignment="1">
      <alignment horizontal="right"/>
    </xf>
    <xf numFmtId="187" fontId="5" fillId="0" borderId="11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43" fontId="5" fillId="0" borderId="12" xfId="42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/>
    </xf>
    <xf numFmtId="0" fontId="3" fillId="0" borderId="0" xfId="0" applyFont="1" applyAlignment="1">
      <alignment horizontal="left"/>
    </xf>
    <xf numFmtId="188" fontId="3" fillId="0" borderId="13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43" fontId="3" fillId="0" borderId="17" xfId="42" applyFont="1" applyBorder="1" applyAlignment="1">
      <alignment horizontal="center"/>
    </xf>
    <xf numFmtId="43" fontId="2" fillId="0" borderId="17" xfId="42" applyFont="1" applyBorder="1" applyAlignment="1">
      <alignment horizontal="center"/>
    </xf>
    <xf numFmtId="0" fontId="3" fillId="0" borderId="18" xfId="0" applyFont="1" applyBorder="1" applyAlignment="1">
      <alignment/>
    </xf>
    <xf numFmtId="43" fontId="2" fillId="0" borderId="13" xfId="4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14" xfId="42" applyFont="1" applyBorder="1" applyAlignment="1">
      <alignment horizontal="center"/>
    </xf>
    <xf numFmtId="43" fontId="3" fillId="0" borderId="11" xfId="42" applyFont="1" applyBorder="1" applyAlignment="1">
      <alignment horizontal="center"/>
    </xf>
    <xf numFmtId="43" fontId="2" fillId="0" borderId="19" xfId="42" applyFont="1" applyBorder="1" applyAlignment="1">
      <alignment/>
    </xf>
    <xf numFmtId="0" fontId="2" fillId="0" borderId="0" xfId="0" applyFont="1" applyAlignment="1">
      <alignment horizontal="center"/>
    </xf>
    <xf numFmtId="0" fontId="43" fillId="0" borderId="0" xfId="0" applyFont="1" applyAlignment="1">
      <alignment/>
    </xf>
    <xf numFmtId="43" fontId="2" fillId="0" borderId="0" xfId="42" applyFont="1" applyAlignment="1">
      <alignment/>
    </xf>
    <xf numFmtId="0" fontId="2" fillId="0" borderId="0" xfId="0" applyFont="1" applyAlignment="1">
      <alignment horizontal="left"/>
    </xf>
    <xf numFmtId="43" fontId="2" fillId="0" borderId="12" xfId="42" applyFont="1" applyBorder="1" applyAlignment="1">
      <alignment horizontal="center"/>
    </xf>
    <xf numFmtId="43" fontId="2" fillId="0" borderId="18" xfId="42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3" fontId="2" fillId="0" borderId="11" xfId="42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" fillId="0" borderId="11" xfId="42" applyFont="1" applyBorder="1" applyAlignment="1">
      <alignment horizontal="right"/>
    </xf>
    <xf numFmtId="43" fontId="2" fillId="0" borderId="15" xfId="42" applyFont="1" applyBorder="1" applyAlignment="1">
      <alignment horizontal="center"/>
    </xf>
    <xf numFmtId="43" fontId="3" fillId="0" borderId="15" xfId="42" applyFont="1" applyBorder="1" applyAlignment="1">
      <alignment horizontal="center"/>
    </xf>
    <xf numFmtId="43" fontId="2" fillId="0" borderId="14" xfId="42" applyFont="1" applyBorder="1" applyAlignment="1">
      <alignment horizontal="center"/>
    </xf>
    <xf numFmtId="187" fontId="2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17" xfId="42" applyFont="1" applyBorder="1" applyAlignment="1">
      <alignment/>
    </xf>
    <xf numFmtId="43" fontId="2" fillId="0" borderId="21" xfId="42" applyFont="1" applyBorder="1" applyAlignment="1">
      <alignment horizontal="center"/>
    </xf>
    <xf numFmtId="43" fontId="2" fillId="0" borderId="11" xfId="42" applyFont="1" applyBorder="1" applyAlignment="1">
      <alignment/>
    </xf>
    <xf numFmtId="187" fontId="3" fillId="0" borderId="13" xfId="0" applyNumberFormat="1" applyFont="1" applyBorder="1" applyAlignment="1">
      <alignment horizontal="center"/>
    </xf>
    <xf numFmtId="43" fontId="2" fillId="0" borderId="15" xfId="42" applyFont="1" applyBorder="1" applyAlignment="1">
      <alignment/>
    </xf>
    <xf numFmtId="43" fontId="2" fillId="0" borderId="11" xfId="42" applyFont="1" applyBorder="1" applyAlignment="1">
      <alignment horizontal="left"/>
    </xf>
    <xf numFmtId="43" fontId="2" fillId="0" borderId="14" xfId="42" applyFont="1" applyBorder="1" applyAlignment="1">
      <alignment/>
    </xf>
    <xf numFmtId="43" fontId="3" fillId="0" borderId="22" xfId="42" applyFont="1" applyBorder="1" applyAlignment="1">
      <alignment horizontal="center"/>
    </xf>
    <xf numFmtId="43" fontId="2" fillId="0" borderId="23" xfId="42" applyFont="1" applyBorder="1" applyAlignment="1">
      <alignment horizontal="center"/>
    </xf>
    <xf numFmtId="43" fontId="2" fillId="0" borderId="14" xfId="42" applyFont="1" applyBorder="1" applyAlignment="1">
      <alignment horizontal="right"/>
    </xf>
    <xf numFmtId="43" fontId="2" fillId="0" borderId="24" xfId="42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43" fontId="2" fillId="0" borderId="0" xfId="42" applyFont="1" applyBorder="1" applyAlignment="1">
      <alignment/>
    </xf>
    <xf numFmtId="43" fontId="3" fillId="0" borderId="0" xfId="42" applyFont="1" applyBorder="1" applyAlignment="1">
      <alignment/>
    </xf>
    <xf numFmtId="0" fontId="4" fillId="0" borderId="0" xfId="0" applyFont="1" applyAlignment="1">
      <alignment horizontal="center"/>
    </xf>
    <xf numFmtId="43" fontId="2" fillId="0" borderId="19" xfId="0" applyNumberFormat="1" applyFont="1" applyBorder="1" applyAlignment="1">
      <alignment/>
    </xf>
    <xf numFmtId="43" fontId="3" fillId="0" borderId="0" xfId="42" applyFont="1" applyAlignment="1">
      <alignment horizontal="center"/>
    </xf>
    <xf numFmtId="43" fontId="2" fillId="0" borderId="19" xfId="42" applyFont="1" applyBorder="1" applyAlignment="1">
      <alignment horizontal="center"/>
    </xf>
    <xf numFmtId="43" fontId="2" fillId="0" borderId="0" xfId="42" applyFont="1" applyAlignment="1">
      <alignment horizontal="center"/>
    </xf>
    <xf numFmtId="189" fontId="2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187" fontId="5" fillId="0" borderId="10" xfId="0" applyNumberFormat="1" applyFont="1" applyBorder="1" applyAlignment="1">
      <alignment horizontal="center"/>
    </xf>
    <xf numFmtId="43" fontId="5" fillId="0" borderId="10" xfId="42" applyFont="1" applyBorder="1" applyAlignment="1">
      <alignment horizontal="center"/>
    </xf>
    <xf numFmtId="190" fontId="2" fillId="0" borderId="19" xfId="0" applyNumberFormat="1" applyFont="1" applyBorder="1" applyAlignment="1">
      <alignment/>
    </xf>
    <xf numFmtId="0" fontId="6" fillId="0" borderId="0" xfId="0" applyFont="1" applyAlignment="1">
      <alignment horizontal="center"/>
    </xf>
    <xf numFmtId="43" fontId="2" fillId="0" borderId="25" xfId="42" applyFont="1" applyBorder="1" applyAlignment="1">
      <alignment horizontal="center" vertical="center" shrinkToFit="1"/>
    </xf>
    <xf numFmtId="43" fontId="2" fillId="0" borderId="26" xfId="42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3" fontId="2" fillId="0" borderId="0" xfId="42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3.7109375" style="7" customWidth="1"/>
    <col min="2" max="2" width="9.00390625" style="7" customWidth="1"/>
    <col min="3" max="3" width="16.57421875" style="25" customWidth="1"/>
    <col min="4" max="4" width="15.8515625" style="25" customWidth="1"/>
    <col min="5" max="16384" width="9.00390625" style="7" customWidth="1"/>
  </cols>
  <sheetData>
    <row r="1" spans="1:4" ht="21">
      <c r="A1" s="80" t="s">
        <v>21</v>
      </c>
      <c r="B1" s="80"/>
      <c r="C1" s="80"/>
      <c r="D1" s="80"/>
    </row>
    <row r="2" spans="1:4" ht="21">
      <c r="A2" s="80" t="s">
        <v>22</v>
      </c>
      <c r="B2" s="80"/>
      <c r="C2" s="80"/>
      <c r="D2" s="80"/>
    </row>
    <row r="3" spans="1:4" ht="21">
      <c r="A3" s="80" t="s">
        <v>77</v>
      </c>
      <c r="B3" s="80"/>
      <c r="C3" s="80"/>
      <c r="D3" s="80"/>
    </row>
    <row r="4" spans="1:4" ht="21">
      <c r="A4" s="8" t="s">
        <v>0</v>
      </c>
      <c r="B4" s="8" t="s">
        <v>1</v>
      </c>
      <c r="C4" s="9" t="s">
        <v>2</v>
      </c>
      <c r="D4" s="9" t="s">
        <v>3</v>
      </c>
    </row>
    <row r="5" spans="1:4" ht="21">
      <c r="A5" s="76" t="s">
        <v>23</v>
      </c>
      <c r="B5" s="77">
        <v>10</v>
      </c>
      <c r="C5" s="78">
        <v>200</v>
      </c>
      <c r="D5" s="78"/>
    </row>
    <row r="6" spans="1:4" ht="21">
      <c r="A6" s="10" t="s">
        <v>78</v>
      </c>
      <c r="B6" s="11">
        <v>13</v>
      </c>
      <c r="C6" s="12">
        <v>30000</v>
      </c>
      <c r="D6" s="12"/>
    </row>
    <row r="7" spans="1:4" ht="21">
      <c r="A7" s="13" t="s">
        <v>24</v>
      </c>
      <c r="B7" s="11">
        <v>21</v>
      </c>
      <c r="C7" s="14">
        <v>0</v>
      </c>
      <c r="D7" s="14"/>
    </row>
    <row r="8" spans="1:4" ht="21">
      <c r="A8" s="13" t="s">
        <v>25</v>
      </c>
      <c r="B8" s="11">
        <v>22</v>
      </c>
      <c r="C8" s="14">
        <v>10362074.9</v>
      </c>
      <c r="D8" s="14"/>
    </row>
    <row r="9" spans="1:4" ht="21">
      <c r="A9" s="13" t="s">
        <v>26</v>
      </c>
      <c r="B9" s="11">
        <v>21</v>
      </c>
      <c r="C9" s="14">
        <v>0</v>
      </c>
      <c r="D9" s="14"/>
    </row>
    <row r="10" spans="1:4" ht="21">
      <c r="A10" s="13" t="s">
        <v>27</v>
      </c>
      <c r="B10" s="11">
        <v>22</v>
      </c>
      <c r="C10" s="14">
        <v>9092907.54</v>
      </c>
      <c r="D10" s="14"/>
    </row>
    <row r="11" spans="1:4" ht="21">
      <c r="A11" s="13" t="s">
        <v>28</v>
      </c>
      <c r="B11" s="11">
        <v>23</v>
      </c>
      <c r="C11" s="14">
        <v>6587621.42</v>
      </c>
      <c r="D11" s="14"/>
    </row>
    <row r="12" spans="1:4" ht="21">
      <c r="A12" s="13" t="s">
        <v>29</v>
      </c>
      <c r="B12" s="11">
        <v>701</v>
      </c>
      <c r="C12" s="14">
        <v>3680226.76</v>
      </c>
      <c r="D12" s="14"/>
    </row>
    <row r="13" spans="1:4" ht="21">
      <c r="A13" s="13" t="s">
        <v>30</v>
      </c>
      <c r="B13" s="11">
        <v>90</v>
      </c>
      <c r="C13" s="14">
        <v>36380</v>
      </c>
      <c r="D13" s="14"/>
    </row>
    <row r="14" spans="1:4" ht="21">
      <c r="A14" s="13" t="s">
        <v>31</v>
      </c>
      <c r="B14" s="11"/>
      <c r="C14" s="14">
        <v>498900</v>
      </c>
      <c r="D14" s="14"/>
    </row>
    <row r="15" spans="1:4" ht="21">
      <c r="A15" s="13" t="s">
        <v>7</v>
      </c>
      <c r="B15" s="11">
        <v>0</v>
      </c>
      <c r="C15" s="14">
        <v>0</v>
      </c>
      <c r="D15" s="14"/>
    </row>
    <row r="16" spans="1:4" ht="21">
      <c r="A16" s="13" t="s">
        <v>8</v>
      </c>
      <c r="B16" s="11">
        <v>100</v>
      </c>
      <c r="C16" s="14">
        <v>507670</v>
      </c>
      <c r="D16" s="14"/>
    </row>
    <row r="17" spans="1:4" ht="21">
      <c r="A17" s="13" t="s">
        <v>12</v>
      </c>
      <c r="B17" s="11">
        <v>120</v>
      </c>
      <c r="C17" s="14">
        <v>50685</v>
      </c>
      <c r="D17" s="14"/>
    </row>
    <row r="18" spans="1:4" ht="21">
      <c r="A18" s="13" t="s">
        <v>13</v>
      </c>
      <c r="B18" s="11">
        <v>130</v>
      </c>
      <c r="C18" s="14">
        <v>200480</v>
      </c>
      <c r="D18" s="14"/>
    </row>
    <row r="19" spans="1:4" ht="21">
      <c r="A19" s="13" t="s">
        <v>9</v>
      </c>
      <c r="B19" s="11">
        <v>200</v>
      </c>
      <c r="C19" s="14">
        <v>5950</v>
      </c>
      <c r="D19" s="14"/>
    </row>
    <row r="20" spans="1:4" ht="21">
      <c r="A20" s="13" t="s">
        <v>6</v>
      </c>
      <c r="B20" s="11">
        <v>250</v>
      </c>
      <c r="C20" s="14">
        <v>67550</v>
      </c>
      <c r="D20" s="14"/>
    </row>
    <row r="21" spans="1:4" ht="21">
      <c r="A21" s="13" t="s">
        <v>14</v>
      </c>
      <c r="B21" s="11">
        <v>270</v>
      </c>
      <c r="C21" s="14"/>
      <c r="D21" s="14"/>
    </row>
    <row r="22" spans="1:4" ht="21">
      <c r="A22" s="13" t="s">
        <v>15</v>
      </c>
      <c r="B22" s="11">
        <v>300</v>
      </c>
      <c r="C22" s="14"/>
      <c r="D22" s="14"/>
    </row>
    <row r="23" spans="1:4" ht="21">
      <c r="A23" s="15" t="s">
        <v>16</v>
      </c>
      <c r="B23" s="11">
        <v>400</v>
      </c>
      <c r="C23" s="16"/>
      <c r="D23" s="16"/>
    </row>
    <row r="24" spans="1:4" ht="21">
      <c r="A24" s="15" t="s">
        <v>17</v>
      </c>
      <c r="B24" s="11">
        <v>450</v>
      </c>
      <c r="C24" s="16"/>
      <c r="D24" s="16"/>
    </row>
    <row r="25" spans="1:4" ht="21">
      <c r="A25" s="15" t="s">
        <v>18</v>
      </c>
      <c r="B25" s="11">
        <v>500</v>
      </c>
      <c r="C25" s="16"/>
      <c r="D25" s="16"/>
    </row>
    <row r="26" spans="1:4" ht="21">
      <c r="A26" s="15" t="s">
        <v>19</v>
      </c>
      <c r="B26" s="11"/>
      <c r="C26" s="16"/>
      <c r="D26" s="16"/>
    </row>
    <row r="27" spans="1:4" ht="21">
      <c r="A27" s="15" t="s">
        <v>76</v>
      </c>
      <c r="B27" s="17"/>
      <c r="C27" s="16"/>
      <c r="D27" s="16">
        <v>30000</v>
      </c>
    </row>
    <row r="28" spans="1:4" ht="21">
      <c r="A28" s="13" t="s">
        <v>32</v>
      </c>
      <c r="B28" s="17"/>
      <c r="C28" s="16"/>
      <c r="D28" s="16">
        <v>53190.83</v>
      </c>
    </row>
    <row r="29" spans="1:4" ht="21">
      <c r="A29" s="13" t="s">
        <v>33</v>
      </c>
      <c r="B29" s="17"/>
      <c r="C29" s="16"/>
      <c r="D29" s="16">
        <v>258529.03</v>
      </c>
    </row>
    <row r="30" spans="1:4" ht="21">
      <c r="A30" s="13" t="s">
        <v>10</v>
      </c>
      <c r="B30" s="17">
        <v>700</v>
      </c>
      <c r="C30" s="14"/>
      <c r="D30" s="14">
        <v>20189697.95</v>
      </c>
    </row>
    <row r="31" spans="1:4" ht="21">
      <c r="A31" s="13" t="s">
        <v>34</v>
      </c>
      <c r="B31" s="18">
        <v>703</v>
      </c>
      <c r="C31" s="16"/>
      <c r="D31" s="16">
        <v>10589227.81</v>
      </c>
    </row>
    <row r="32" spans="1:4" ht="21">
      <c r="A32" s="19"/>
      <c r="B32" s="8"/>
      <c r="C32" s="9">
        <f>SUM(C5:C31)</f>
        <v>31120645.619999997</v>
      </c>
      <c r="D32" s="20">
        <f>SUM(D5:D31)</f>
        <v>31120645.619999997</v>
      </c>
    </row>
    <row r="33" spans="1:4" ht="21">
      <c r="A33" s="21"/>
      <c r="B33" s="22"/>
      <c r="C33" s="23"/>
      <c r="D33" s="24"/>
    </row>
    <row r="34" spans="1:2" ht="21">
      <c r="A34" s="7" t="s">
        <v>35</v>
      </c>
      <c r="B34" s="7" t="s">
        <v>36</v>
      </c>
    </row>
    <row r="36" spans="1:2" ht="21">
      <c r="A36" s="7" t="s">
        <v>35</v>
      </c>
      <c r="B36" s="7" t="s">
        <v>37</v>
      </c>
    </row>
    <row r="38" spans="1:2" ht="21">
      <c r="A38" s="7" t="s">
        <v>35</v>
      </c>
      <c r="B38" s="7" t="s">
        <v>75</v>
      </c>
    </row>
    <row r="39" spans="1:4" ht="21">
      <c r="A39" s="80" t="s">
        <v>21</v>
      </c>
      <c r="B39" s="80"/>
      <c r="C39" s="80"/>
      <c r="D39" s="80"/>
    </row>
    <row r="40" spans="1:4" ht="21">
      <c r="A40" s="80" t="s">
        <v>22</v>
      </c>
      <c r="B40" s="80"/>
      <c r="C40" s="80"/>
      <c r="D40" s="80"/>
    </row>
    <row r="41" spans="1:4" ht="21">
      <c r="A41" s="80" t="s">
        <v>84</v>
      </c>
      <c r="B41" s="80"/>
      <c r="C41" s="80"/>
      <c r="D41" s="80"/>
    </row>
    <row r="42" spans="1:4" ht="21">
      <c r="A42" s="8" t="s">
        <v>0</v>
      </c>
      <c r="B42" s="8" t="s">
        <v>1</v>
      </c>
      <c r="C42" s="9" t="s">
        <v>2</v>
      </c>
      <c r="D42" s="9" t="s">
        <v>3</v>
      </c>
    </row>
    <row r="43" spans="1:4" ht="21">
      <c r="A43" s="76" t="s">
        <v>23</v>
      </c>
      <c r="B43" s="77">
        <v>10</v>
      </c>
      <c r="C43" s="78">
        <v>0</v>
      </c>
      <c r="D43" s="78"/>
    </row>
    <row r="44" spans="1:4" ht="21">
      <c r="A44" s="10" t="s">
        <v>78</v>
      </c>
      <c r="B44" s="11">
        <v>13</v>
      </c>
      <c r="C44" s="12">
        <v>30000</v>
      </c>
      <c r="D44" s="12"/>
    </row>
    <row r="45" spans="1:4" ht="21">
      <c r="A45" s="13" t="s">
        <v>24</v>
      </c>
      <c r="B45" s="11">
        <v>21</v>
      </c>
      <c r="C45" s="14">
        <v>0</v>
      </c>
      <c r="D45" s="14"/>
    </row>
    <row r="46" spans="1:4" ht="21">
      <c r="A46" s="13" t="s">
        <v>25</v>
      </c>
      <c r="B46" s="11">
        <v>22</v>
      </c>
      <c r="C46" s="14">
        <v>11212358.23</v>
      </c>
      <c r="D46" s="14"/>
    </row>
    <row r="47" spans="1:4" ht="21">
      <c r="A47" s="13" t="s">
        <v>26</v>
      </c>
      <c r="B47" s="11">
        <v>21</v>
      </c>
      <c r="C47" s="14">
        <v>0</v>
      </c>
      <c r="D47" s="14"/>
    </row>
    <row r="48" spans="1:4" ht="21">
      <c r="A48" s="13" t="s">
        <v>27</v>
      </c>
      <c r="B48" s="11">
        <v>22</v>
      </c>
      <c r="C48" s="14">
        <v>7128656.26</v>
      </c>
      <c r="D48" s="14"/>
    </row>
    <row r="49" spans="1:4" ht="21">
      <c r="A49" s="13" t="s">
        <v>28</v>
      </c>
      <c r="B49" s="11">
        <v>23</v>
      </c>
      <c r="C49" s="14">
        <v>6587621.42</v>
      </c>
      <c r="D49" s="14"/>
    </row>
    <row r="50" spans="1:4" ht="21">
      <c r="A50" s="13" t="s">
        <v>29</v>
      </c>
      <c r="B50" s="11">
        <v>701</v>
      </c>
      <c r="C50" s="14">
        <v>4281366.89</v>
      </c>
      <c r="D50" s="14"/>
    </row>
    <row r="51" spans="1:4" ht="21">
      <c r="A51" s="13" t="s">
        <v>30</v>
      </c>
      <c r="B51" s="11">
        <v>90</v>
      </c>
      <c r="C51" s="14">
        <v>145200</v>
      </c>
      <c r="D51" s="14"/>
    </row>
    <row r="52" spans="1:4" ht="21">
      <c r="A52" s="13" t="s">
        <v>31</v>
      </c>
      <c r="B52" s="11"/>
      <c r="C52" s="14">
        <v>995360</v>
      </c>
      <c r="D52" s="14"/>
    </row>
    <row r="53" spans="1:4" ht="21">
      <c r="A53" s="13" t="s">
        <v>7</v>
      </c>
      <c r="B53" s="11">
        <v>0</v>
      </c>
      <c r="C53" s="14">
        <v>350900</v>
      </c>
      <c r="D53" s="14"/>
    </row>
    <row r="54" spans="1:4" ht="21">
      <c r="A54" s="13" t="s">
        <v>8</v>
      </c>
      <c r="B54" s="11">
        <v>100</v>
      </c>
      <c r="C54" s="14">
        <v>1023385</v>
      </c>
      <c r="D54" s="14"/>
    </row>
    <row r="55" spans="1:4" ht="21">
      <c r="A55" s="13" t="s">
        <v>12</v>
      </c>
      <c r="B55" s="11">
        <v>120</v>
      </c>
      <c r="C55" s="14">
        <v>101370</v>
      </c>
      <c r="D55" s="14"/>
    </row>
    <row r="56" spans="1:4" ht="21">
      <c r="A56" s="13" t="s">
        <v>13</v>
      </c>
      <c r="B56" s="11">
        <v>130</v>
      </c>
      <c r="C56" s="14">
        <v>400960</v>
      </c>
      <c r="D56" s="14"/>
    </row>
    <row r="57" spans="1:4" ht="21">
      <c r="A57" s="13" t="s">
        <v>9</v>
      </c>
      <c r="B57" s="11">
        <v>200</v>
      </c>
      <c r="C57" s="14">
        <v>20034</v>
      </c>
      <c r="D57" s="14"/>
    </row>
    <row r="58" spans="1:4" ht="21">
      <c r="A58" s="13" t="s">
        <v>6</v>
      </c>
      <c r="B58" s="11">
        <v>250</v>
      </c>
      <c r="C58" s="14">
        <v>426608.65</v>
      </c>
      <c r="D58" s="14"/>
    </row>
    <row r="59" spans="1:4" ht="21">
      <c r="A59" s="13" t="s">
        <v>14</v>
      </c>
      <c r="B59" s="11">
        <v>270</v>
      </c>
      <c r="C59" s="14">
        <v>37266</v>
      </c>
      <c r="D59" s="14"/>
    </row>
    <row r="60" spans="1:4" ht="21">
      <c r="A60" s="13" t="s">
        <v>15</v>
      </c>
      <c r="B60" s="11">
        <v>300</v>
      </c>
      <c r="C60" s="14">
        <v>41765.22</v>
      </c>
      <c r="D60" s="14"/>
    </row>
    <row r="61" spans="1:4" ht="21">
      <c r="A61" s="15" t="s">
        <v>16</v>
      </c>
      <c r="B61" s="11">
        <v>400</v>
      </c>
      <c r="C61" s="16">
        <v>0</v>
      </c>
      <c r="D61" s="16"/>
    </row>
    <row r="62" spans="1:4" ht="21">
      <c r="A62" s="15" t="s">
        <v>17</v>
      </c>
      <c r="B62" s="11">
        <v>450</v>
      </c>
      <c r="C62" s="16">
        <v>0</v>
      </c>
      <c r="D62" s="16"/>
    </row>
    <row r="63" spans="1:4" ht="21">
      <c r="A63" s="15" t="s">
        <v>18</v>
      </c>
      <c r="B63" s="11">
        <v>500</v>
      </c>
      <c r="C63" s="16">
        <v>0</v>
      </c>
      <c r="D63" s="16"/>
    </row>
    <row r="64" spans="1:4" ht="21">
      <c r="A64" s="15" t="s">
        <v>19</v>
      </c>
      <c r="B64" s="11"/>
      <c r="C64" s="16">
        <v>0</v>
      </c>
      <c r="D64" s="16"/>
    </row>
    <row r="65" spans="1:4" ht="21">
      <c r="A65" s="15" t="s">
        <v>76</v>
      </c>
      <c r="B65" s="17"/>
      <c r="C65" s="16"/>
      <c r="D65" s="16">
        <v>30000</v>
      </c>
    </row>
    <row r="66" spans="1:4" ht="21">
      <c r="A66" s="13" t="s">
        <v>32</v>
      </c>
      <c r="B66" s="17"/>
      <c r="C66" s="16"/>
      <c r="D66" s="16">
        <v>1721941.16</v>
      </c>
    </row>
    <row r="67" spans="1:4" ht="21">
      <c r="A67" s="13" t="s">
        <v>33</v>
      </c>
      <c r="B67" s="17"/>
      <c r="C67" s="16"/>
      <c r="D67" s="16">
        <v>251984.75</v>
      </c>
    </row>
    <row r="68" spans="1:4" ht="21">
      <c r="A68" s="13" t="s">
        <v>10</v>
      </c>
      <c r="B68" s="17">
        <v>700</v>
      </c>
      <c r="C68" s="14"/>
      <c r="D68" s="14">
        <v>20189697.95</v>
      </c>
    </row>
    <row r="69" spans="1:4" ht="21">
      <c r="A69" s="13" t="s">
        <v>34</v>
      </c>
      <c r="B69" s="18">
        <v>703</v>
      </c>
      <c r="C69" s="16"/>
      <c r="D69" s="16">
        <v>10589227.81</v>
      </c>
    </row>
    <row r="70" spans="1:4" ht="21">
      <c r="A70" s="19"/>
      <c r="B70" s="8"/>
      <c r="C70" s="9">
        <f>SUM(C43:C69)</f>
        <v>32782851.67</v>
      </c>
      <c r="D70" s="20">
        <f>SUM(D43:D69)</f>
        <v>32782851.67</v>
      </c>
    </row>
    <row r="71" spans="1:4" ht="21">
      <c r="A71" s="21"/>
      <c r="B71" s="22"/>
      <c r="C71" s="23"/>
      <c r="D71" s="24"/>
    </row>
    <row r="72" spans="1:2" ht="21">
      <c r="A72" s="7" t="s">
        <v>35</v>
      </c>
      <c r="B72" s="7" t="s">
        <v>36</v>
      </c>
    </row>
    <row r="74" spans="1:2" ht="21">
      <c r="A74" s="7" t="s">
        <v>35</v>
      </c>
      <c r="B74" s="7" t="s">
        <v>37</v>
      </c>
    </row>
    <row r="76" spans="1:2" ht="21">
      <c r="A76" s="7" t="s">
        <v>35</v>
      </c>
      <c r="B76" s="7" t="s">
        <v>75</v>
      </c>
    </row>
    <row r="77" spans="1:4" ht="21">
      <c r="A77" s="80" t="s">
        <v>21</v>
      </c>
      <c r="B77" s="80"/>
      <c r="C77" s="80"/>
      <c r="D77" s="80"/>
    </row>
    <row r="78" spans="1:4" ht="21">
      <c r="A78" s="80" t="s">
        <v>22</v>
      </c>
      <c r="B78" s="80"/>
      <c r="C78" s="80"/>
      <c r="D78" s="80"/>
    </row>
    <row r="79" spans="1:4" ht="21">
      <c r="A79" s="80" t="s">
        <v>87</v>
      </c>
      <c r="B79" s="80"/>
      <c r="C79" s="80"/>
      <c r="D79" s="80"/>
    </row>
    <row r="80" spans="1:4" ht="21">
      <c r="A80" s="8" t="s">
        <v>0</v>
      </c>
      <c r="B80" s="8" t="s">
        <v>1</v>
      </c>
      <c r="C80" s="9" t="s">
        <v>2</v>
      </c>
      <c r="D80" s="9" t="s">
        <v>3</v>
      </c>
    </row>
    <row r="81" spans="1:4" ht="21">
      <c r="A81" s="76" t="s">
        <v>23</v>
      </c>
      <c r="B81" s="77">
        <v>10</v>
      </c>
      <c r="C81" s="78">
        <v>0</v>
      </c>
      <c r="D81" s="78"/>
    </row>
    <row r="82" spans="1:4" ht="21">
      <c r="A82" s="10" t="s">
        <v>78</v>
      </c>
      <c r="B82" s="11">
        <v>13</v>
      </c>
      <c r="C82" s="12">
        <v>0</v>
      </c>
      <c r="D82" s="12"/>
    </row>
    <row r="83" spans="1:4" ht="21">
      <c r="A83" s="13" t="s">
        <v>24</v>
      </c>
      <c r="B83" s="11">
        <v>21</v>
      </c>
      <c r="C83" s="14">
        <v>0</v>
      </c>
      <c r="D83" s="14"/>
    </row>
    <row r="84" spans="1:4" ht="21">
      <c r="A84" s="13" t="s">
        <v>25</v>
      </c>
      <c r="B84" s="11">
        <v>22</v>
      </c>
      <c r="C84" s="14">
        <v>23213536.23</v>
      </c>
      <c r="D84" s="14"/>
    </row>
    <row r="85" spans="1:4" ht="21">
      <c r="A85" s="13" t="s">
        <v>26</v>
      </c>
      <c r="B85" s="11">
        <v>21</v>
      </c>
      <c r="C85" s="14">
        <v>0</v>
      </c>
      <c r="D85" s="14"/>
    </row>
    <row r="86" spans="1:4" ht="21">
      <c r="A86" s="13" t="s">
        <v>27</v>
      </c>
      <c r="B86" s="11">
        <v>22</v>
      </c>
      <c r="C86" s="14">
        <v>5566204.34</v>
      </c>
      <c r="D86" s="14"/>
    </row>
    <row r="87" spans="1:4" ht="21">
      <c r="A87" s="13" t="s">
        <v>28</v>
      </c>
      <c r="B87" s="11">
        <v>23</v>
      </c>
      <c r="C87" s="14">
        <v>6587621.42</v>
      </c>
      <c r="D87" s="14"/>
    </row>
    <row r="88" spans="1:4" ht="21">
      <c r="A88" s="13" t="s">
        <v>29</v>
      </c>
      <c r="B88" s="11">
        <v>701</v>
      </c>
      <c r="C88" s="14">
        <v>4281366.45</v>
      </c>
      <c r="D88" s="14"/>
    </row>
    <row r="89" spans="1:4" ht="21">
      <c r="A89" s="13" t="s">
        <v>5</v>
      </c>
      <c r="B89" s="11">
        <v>90</v>
      </c>
      <c r="C89" s="14">
        <f>11000+204000</f>
        <v>215000</v>
      </c>
      <c r="D89" s="14"/>
    </row>
    <row r="90" spans="1:4" ht="21">
      <c r="A90" s="13" t="s">
        <v>88</v>
      </c>
      <c r="B90" s="11"/>
      <c r="C90" s="14">
        <v>117720</v>
      </c>
      <c r="D90" s="14"/>
    </row>
    <row r="91" spans="1:4" ht="21">
      <c r="A91" s="13" t="s">
        <v>7</v>
      </c>
      <c r="B91" s="11">
        <v>0</v>
      </c>
      <c r="C91" s="14">
        <v>1740400</v>
      </c>
      <c r="D91" s="14"/>
    </row>
    <row r="92" spans="1:4" ht="21">
      <c r="A92" s="13" t="s">
        <v>8</v>
      </c>
      <c r="B92" s="11">
        <v>100</v>
      </c>
      <c r="C92" s="14">
        <v>1497210</v>
      </c>
      <c r="D92" s="14"/>
    </row>
    <row r="93" spans="1:4" ht="21">
      <c r="A93" s="13" t="s">
        <v>12</v>
      </c>
      <c r="B93" s="11">
        <v>120</v>
      </c>
      <c r="C93" s="14">
        <v>152055</v>
      </c>
      <c r="D93" s="14"/>
    </row>
    <row r="94" spans="1:4" ht="21">
      <c r="A94" s="13" t="s">
        <v>13</v>
      </c>
      <c r="B94" s="11">
        <v>130</v>
      </c>
      <c r="C94" s="14">
        <v>598536</v>
      </c>
      <c r="D94" s="14"/>
    </row>
    <row r="95" spans="1:4" ht="21">
      <c r="A95" s="13" t="s">
        <v>9</v>
      </c>
      <c r="B95" s="11">
        <v>200</v>
      </c>
      <c r="C95" s="14">
        <v>32034</v>
      </c>
      <c r="D95" s="14"/>
    </row>
    <row r="96" spans="1:4" ht="21">
      <c r="A96" s="13" t="s">
        <v>6</v>
      </c>
      <c r="B96" s="11">
        <v>250</v>
      </c>
      <c r="C96" s="14">
        <f>950236.19-204000</f>
        <v>746236.19</v>
      </c>
      <c r="D96" s="14"/>
    </row>
    <row r="97" spans="1:4" ht="21">
      <c r="A97" s="13" t="s">
        <v>14</v>
      </c>
      <c r="B97" s="11">
        <v>270</v>
      </c>
      <c r="C97" s="14">
        <v>60142.6</v>
      </c>
      <c r="D97" s="14"/>
    </row>
    <row r="98" spans="1:4" ht="21">
      <c r="A98" s="13" t="s">
        <v>15</v>
      </c>
      <c r="B98" s="11">
        <v>300</v>
      </c>
      <c r="C98" s="14">
        <v>46489.78</v>
      </c>
      <c r="D98" s="14"/>
    </row>
    <row r="99" spans="1:4" ht="21">
      <c r="A99" s="15" t="s">
        <v>16</v>
      </c>
      <c r="B99" s="11">
        <v>400</v>
      </c>
      <c r="C99" s="16">
        <v>664000</v>
      </c>
      <c r="D99" s="16"/>
    </row>
    <row r="100" spans="1:4" ht="21">
      <c r="A100" s="15" t="s">
        <v>17</v>
      </c>
      <c r="B100" s="11">
        <v>450</v>
      </c>
      <c r="C100" s="16">
        <v>0</v>
      </c>
      <c r="D100" s="16"/>
    </row>
    <row r="101" spans="1:4" ht="21">
      <c r="A101" s="15" t="s">
        <v>18</v>
      </c>
      <c r="B101" s="11">
        <v>500</v>
      </c>
      <c r="C101" s="16">
        <v>0</v>
      </c>
      <c r="D101" s="16"/>
    </row>
    <row r="102" spans="1:4" ht="21">
      <c r="A102" s="15" t="s">
        <v>19</v>
      </c>
      <c r="B102" s="11"/>
      <c r="C102" s="16">
        <v>0</v>
      </c>
      <c r="D102" s="16"/>
    </row>
    <row r="103" spans="1:4" ht="21">
      <c r="A103" s="15" t="s">
        <v>76</v>
      </c>
      <c r="B103" s="17"/>
      <c r="C103" s="16"/>
      <c r="D103" s="16">
        <v>30000</v>
      </c>
    </row>
    <row r="104" spans="1:4" ht="21">
      <c r="A104" s="13" t="s">
        <v>32</v>
      </c>
      <c r="B104" s="17"/>
      <c r="C104" s="16"/>
      <c r="D104" s="16">
        <v>14472018.86</v>
      </c>
    </row>
    <row r="105" spans="1:4" ht="21">
      <c r="A105" s="13" t="s">
        <v>33</v>
      </c>
      <c r="B105" s="17"/>
      <c r="C105" s="16"/>
      <c r="D105" s="16">
        <v>237607.39</v>
      </c>
    </row>
    <row r="106" spans="1:4" ht="21">
      <c r="A106" s="13" t="s">
        <v>10</v>
      </c>
      <c r="B106" s="17">
        <v>700</v>
      </c>
      <c r="C106" s="14"/>
      <c r="D106" s="14">
        <v>20189697.95</v>
      </c>
    </row>
    <row r="107" spans="1:4" ht="21">
      <c r="A107" s="13" t="s">
        <v>34</v>
      </c>
      <c r="B107" s="18">
        <v>703</v>
      </c>
      <c r="C107" s="16"/>
      <c r="D107" s="16">
        <v>10589227.81</v>
      </c>
    </row>
    <row r="108" spans="1:4" ht="21">
      <c r="A108" s="19"/>
      <c r="B108" s="8"/>
      <c r="C108" s="9">
        <f>SUM(C81:C107)</f>
        <v>45518552.010000005</v>
      </c>
      <c r="D108" s="20">
        <f>SUM(D81:D107)</f>
        <v>45518552.010000005</v>
      </c>
    </row>
    <row r="109" spans="1:4" ht="21">
      <c r="A109" s="21"/>
      <c r="B109" s="22"/>
      <c r="C109" s="23"/>
      <c r="D109" s="24"/>
    </row>
    <row r="110" spans="1:2" ht="21">
      <c r="A110" s="7" t="s">
        <v>35</v>
      </c>
      <c r="B110" s="7" t="s">
        <v>36</v>
      </c>
    </row>
    <row r="112" spans="1:2" ht="21">
      <c r="A112" s="7" t="s">
        <v>35</v>
      </c>
      <c r="B112" s="7" t="s">
        <v>37</v>
      </c>
    </row>
    <row r="114" spans="1:2" ht="21">
      <c r="A114" s="7" t="s">
        <v>35</v>
      </c>
      <c r="B114" s="7" t="s">
        <v>75</v>
      </c>
    </row>
    <row r="115" spans="1:4" ht="21">
      <c r="A115" s="80" t="s">
        <v>21</v>
      </c>
      <c r="B115" s="80"/>
      <c r="C115" s="80"/>
      <c r="D115" s="80"/>
    </row>
    <row r="116" spans="1:4" ht="21">
      <c r="A116" s="80" t="s">
        <v>22</v>
      </c>
      <c r="B116" s="80"/>
      <c r="C116" s="80"/>
      <c r="D116" s="80"/>
    </row>
    <row r="117" spans="1:4" ht="21">
      <c r="A117" s="80" t="s">
        <v>97</v>
      </c>
      <c r="B117" s="80"/>
      <c r="C117" s="80"/>
      <c r="D117" s="80"/>
    </row>
    <row r="118" spans="1:4" ht="21">
      <c r="A118" s="8" t="s">
        <v>0</v>
      </c>
      <c r="B118" s="8" t="s">
        <v>1</v>
      </c>
      <c r="C118" s="9" t="s">
        <v>2</v>
      </c>
      <c r="D118" s="9" t="s">
        <v>3</v>
      </c>
    </row>
    <row r="119" spans="1:4" ht="21">
      <c r="A119" s="76" t="s">
        <v>23</v>
      </c>
      <c r="B119" s="77">
        <v>10</v>
      </c>
      <c r="C119" s="78">
        <v>0</v>
      </c>
      <c r="D119" s="78"/>
    </row>
    <row r="120" spans="1:4" ht="21">
      <c r="A120" s="10" t="s">
        <v>78</v>
      </c>
      <c r="B120" s="11">
        <v>13</v>
      </c>
      <c r="C120" s="12">
        <v>0</v>
      </c>
      <c r="D120" s="12"/>
    </row>
    <row r="121" spans="1:4" ht="21">
      <c r="A121" s="13" t="s">
        <v>24</v>
      </c>
      <c r="B121" s="11">
        <v>21</v>
      </c>
      <c r="C121" s="14">
        <v>0</v>
      </c>
      <c r="D121" s="14"/>
    </row>
    <row r="122" spans="1:4" ht="21">
      <c r="A122" s="13" t="s">
        <v>25</v>
      </c>
      <c r="B122" s="11">
        <v>22</v>
      </c>
      <c r="C122" s="14">
        <v>5680178.34</v>
      </c>
      <c r="D122" s="14"/>
    </row>
    <row r="123" spans="1:4" ht="21">
      <c r="A123" s="13" t="s">
        <v>26</v>
      </c>
      <c r="B123" s="11">
        <v>21</v>
      </c>
      <c r="C123" s="14">
        <v>0</v>
      </c>
      <c r="D123" s="14"/>
    </row>
    <row r="124" spans="1:4" ht="21">
      <c r="A124" s="13" t="s">
        <v>27</v>
      </c>
      <c r="B124" s="11">
        <v>22</v>
      </c>
      <c r="C124" s="14">
        <v>23802300.54</v>
      </c>
      <c r="D124" s="14"/>
    </row>
    <row r="125" spans="1:4" ht="21">
      <c r="A125" s="13" t="s">
        <v>28</v>
      </c>
      <c r="B125" s="11">
        <v>23</v>
      </c>
      <c r="C125" s="14">
        <v>6587621.42</v>
      </c>
      <c r="D125" s="14"/>
    </row>
    <row r="126" spans="1:4" ht="21">
      <c r="A126" s="13" t="s">
        <v>29</v>
      </c>
      <c r="B126" s="11">
        <v>701</v>
      </c>
      <c r="C126" s="14">
        <v>4281366.45</v>
      </c>
      <c r="D126" s="14"/>
    </row>
    <row r="127" spans="1:4" ht="21">
      <c r="A127" s="13" t="s">
        <v>5</v>
      </c>
      <c r="B127" s="11">
        <v>90</v>
      </c>
      <c r="C127" s="14">
        <v>7900</v>
      </c>
      <c r="D127" s="14"/>
    </row>
    <row r="128" spans="1:4" ht="21">
      <c r="A128" s="13" t="s">
        <v>88</v>
      </c>
      <c r="B128" s="11"/>
      <c r="C128" s="14">
        <v>157080</v>
      </c>
      <c r="D128" s="14"/>
    </row>
    <row r="129" spans="1:4" ht="21">
      <c r="A129" s="13" t="s">
        <v>7</v>
      </c>
      <c r="B129" s="11">
        <v>0</v>
      </c>
      <c r="C129" s="14">
        <v>2724184</v>
      </c>
      <c r="D129" s="14"/>
    </row>
    <row r="130" spans="1:4" ht="21">
      <c r="A130" s="13" t="s">
        <v>8</v>
      </c>
      <c r="B130" s="11">
        <v>100</v>
      </c>
      <c r="C130" s="14">
        <v>2004694</v>
      </c>
      <c r="D130" s="14"/>
    </row>
    <row r="131" spans="1:4" ht="21">
      <c r="A131" s="13" t="s">
        <v>12</v>
      </c>
      <c r="B131" s="11">
        <v>120</v>
      </c>
      <c r="C131" s="14">
        <v>202740</v>
      </c>
      <c r="D131" s="14"/>
    </row>
    <row r="132" spans="1:4" ht="21">
      <c r="A132" s="13" t="s">
        <v>13</v>
      </c>
      <c r="B132" s="11">
        <v>130</v>
      </c>
      <c r="C132" s="14">
        <v>799016</v>
      </c>
      <c r="D132" s="14"/>
    </row>
    <row r="133" spans="1:4" ht="21">
      <c r="A133" s="13" t="s">
        <v>9</v>
      </c>
      <c r="B133" s="11">
        <v>200</v>
      </c>
      <c r="C133" s="14">
        <v>40546</v>
      </c>
      <c r="D133" s="14"/>
    </row>
    <row r="134" spans="1:4" ht="21">
      <c r="A134" s="13" t="s">
        <v>6</v>
      </c>
      <c r="B134" s="11">
        <v>250</v>
      </c>
      <c r="C134" s="14">
        <v>1447510.71</v>
      </c>
      <c r="D134" s="14"/>
    </row>
    <row r="135" spans="1:4" ht="21">
      <c r="A135" s="13" t="s">
        <v>14</v>
      </c>
      <c r="B135" s="11">
        <v>270</v>
      </c>
      <c r="C135" s="14">
        <v>325941.87</v>
      </c>
      <c r="D135" s="14"/>
    </row>
    <row r="136" spans="1:4" ht="21">
      <c r="A136" s="13" t="s">
        <v>15</v>
      </c>
      <c r="B136" s="11">
        <v>300</v>
      </c>
      <c r="C136" s="14">
        <v>93342.15</v>
      </c>
      <c r="D136" s="14"/>
    </row>
    <row r="137" spans="1:4" ht="21">
      <c r="A137" s="15" t="s">
        <v>16</v>
      </c>
      <c r="B137" s="11">
        <v>400</v>
      </c>
      <c r="C137" s="16">
        <v>679000</v>
      </c>
      <c r="D137" s="16"/>
    </row>
    <row r="138" spans="1:4" ht="21">
      <c r="A138" s="15" t="s">
        <v>17</v>
      </c>
      <c r="B138" s="11">
        <v>450</v>
      </c>
      <c r="C138" s="16">
        <v>0</v>
      </c>
      <c r="D138" s="16"/>
    </row>
    <row r="139" spans="1:4" ht="21">
      <c r="A139" s="15" t="s">
        <v>18</v>
      </c>
      <c r="B139" s="11">
        <v>500</v>
      </c>
      <c r="C139" s="16">
        <v>0</v>
      </c>
      <c r="D139" s="16"/>
    </row>
    <row r="140" spans="1:4" ht="21">
      <c r="A140" s="15" t="s">
        <v>19</v>
      </c>
      <c r="B140" s="11"/>
      <c r="C140" s="16">
        <v>0</v>
      </c>
      <c r="D140" s="16"/>
    </row>
    <row r="141" spans="1:4" ht="21">
      <c r="A141" s="13" t="s">
        <v>32</v>
      </c>
      <c r="B141" s="17"/>
      <c r="C141" s="16"/>
      <c r="D141" s="16">
        <v>17831352.65</v>
      </c>
    </row>
    <row r="142" spans="1:4" ht="21">
      <c r="A142" s="13" t="s">
        <v>33</v>
      </c>
      <c r="B142" s="17"/>
      <c r="C142" s="16"/>
      <c r="D142" s="16">
        <v>223143.07</v>
      </c>
    </row>
    <row r="143" spans="1:4" ht="21">
      <c r="A143" s="13" t="s">
        <v>10</v>
      </c>
      <c r="B143" s="17">
        <v>700</v>
      </c>
      <c r="C143" s="14"/>
      <c r="D143" s="14">
        <v>20189697.95</v>
      </c>
    </row>
    <row r="144" spans="1:4" ht="21">
      <c r="A144" s="13" t="s">
        <v>34</v>
      </c>
      <c r="B144" s="18">
        <v>703</v>
      </c>
      <c r="C144" s="16"/>
      <c r="D144" s="16">
        <v>10589227.81</v>
      </c>
    </row>
    <row r="145" spans="1:4" ht="21">
      <c r="A145" s="19"/>
      <c r="B145" s="8"/>
      <c r="C145" s="9">
        <f>SUM(C119:C144)</f>
        <v>48833421.48</v>
      </c>
      <c r="D145" s="20">
        <f>SUM(D119:D144)</f>
        <v>48833421.480000004</v>
      </c>
    </row>
    <row r="146" spans="1:4" ht="21">
      <c r="A146" s="21"/>
      <c r="B146" s="22"/>
      <c r="C146" s="23"/>
      <c r="D146" s="24"/>
    </row>
    <row r="147" spans="1:2" ht="21">
      <c r="A147" s="7" t="s">
        <v>35</v>
      </c>
      <c r="B147" s="7" t="s">
        <v>36</v>
      </c>
    </row>
    <row r="149" spans="1:2" ht="21">
      <c r="A149" s="7" t="s">
        <v>35</v>
      </c>
      <c r="B149" s="7" t="s">
        <v>37</v>
      </c>
    </row>
    <row r="151" spans="1:2" ht="21">
      <c r="A151" s="7" t="s">
        <v>35</v>
      </c>
      <c r="B151" s="7" t="s">
        <v>75</v>
      </c>
    </row>
    <row r="153" spans="1:4" ht="21">
      <c r="A153" s="80" t="s">
        <v>21</v>
      </c>
      <c r="B153" s="80"/>
      <c r="C153" s="80"/>
      <c r="D153" s="80"/>
    </row>
    <row r="154" spans="1:4" ht="21">
      <c r="A154" s="80" t="s">
        <v>22</v>
      </c>
      <c r="B154" s="80"/>
      <c r="C154" s="80"/>
      <c r="D154" s="80"/>
    </row>
    <row r="155" spans="1:4" ht="21">
      <c r="A155" s="80" t="s">
        <v>104</v>
      </c>
      <c r="B155" s="80"/>
      <c r="C155" s="80"/>
      <c r="D155" s="80"/>
    </row>
    <row r="156" spans="1:4" ht="21">
      <c r="A156" s="8" t="s">
        <v>0</v>
      </c>
      <c r="B156" s="8" t="s">
        <v>1</v>
      </c>
      <c r="C156" s="9" t="s">
        <v>2</v>
      </c>
      <c r="D156" s="9" t="s">
        <v>3</v>
      </c>
    </row>
    <row r="157" spans="1:4" ht="21">
      <c r="A157" s="76" t="s">
        <v>23</v>
      </c>
      <c r="B157" s="77">
        <v>10</v>
      </c>
      <c r="C157" s="78">
        <v>242</v>
      </c>
      <c r="D157" s="78"/>
    </row>
    <row r="158" spans="1:4" ht="21">
      <c r="A158" s="10" t="s">
        <v>78</v>
      </c>
      <c r="B158" s="11">
        <v>13</v>
      </c>
      <c r="C158" s="12">
        <v>0</v>
      </c>
      <c r="D158" s="12"/>
    </row>
    <row r="159" spans="1:4" ht="21">
      <c r="A159" s="13" t="s">
        <v>24</v>
      </c>
      <c r="B159" s="11">
        <v>21</v>
      </c>
      <c r="C159" s="14">
        <v>0</v>
      </c>
      <c r="D159" s="14"/>
    </row>
    <row r="160" spans="1:4" ht="21">
      <c r="A160" s="13" t="s">
        <v>25</v>
      </c>
      <c r="B160" s="11">
        <v>22</v>
      </c>
      <c r="C160" s="14">
        <v>5713051.44</v>
      </c>
      <c r="D160" s="14"/>
    </row>
    <row r="161" spans="1:4" ht="21">
      <c r="A161" s="13" t="s">
        <v>26</v>
      </c>
      <c r="B161" s="11">
        <v>21</v>
      </c>
      <c r="C161" s="14">
        <v>0</v>
      </c>
      <c r="D161" s="14"/>
    </row>
    <row r="162" spans="1:4" ht="21">
      <c r="A162" s="13" t="s">
        <v>27</v>
      </c>
      <c r="B162" s="11">
        <v>22</v>
      </c>
      <c r="C162" s="14">
        <v>21783440.12</v>
      </c>
      <c r="D162" s="14"/>
    </row>
    <row r="163" spans="1:4" ht="21">
      <c r="A163" s="13" t="s">
        <v>28</v>
      </c>
      <c r="B163" s="11">
        <v>23</v>
      </c>
      <c r="C163" s="14">
        <v>6587621.42</v>
      </c>
      <c r="D163" s="14"/>
    </row>
    <row r="164" spans="1:4" ht="21">
      <c r="A164" s="13" t="s">
        <v>29</v>
      </c>
      <c r="B164" s="11">
        <v>701</v>
      </c>
      <c r="C164" s="14">
        <v>4281366.45</v>
      </c>
      <c r="D164" s="14"/>
    </row>
    <row r="165" spans="1:4" ht="21">
      <c r="A165" s="13" t="s">
        <v>5</v>
      </c>
      <c r="B165" s="11">
        <v>90</v>
      </c>
      <c r="C165" s="14">
        <v>496620</v>
      </c>
      <c r="D165" s="14"/>
    </row>
    <row r="166" spans="1:4" ht="21">
      <c r="A166" s="13" t="s">
        <v>88</v>
      </c>
      <c r="B166" s="11"/>
      <c r="C166" s="14">
        <v>93950</v>
      </c>
      <c r="D166" s="14"/>
    </row>
    <row r="167" spans="1:4" ht="21">
      <c r="A167" s="13" t="s">
        <v>7</v>
      </c>
      <c r="B167" s="11">
        <v>0</v>
      </c>
      <c r="C167" s="14">
        <v>3840482</v>
      </c>
      <c r="D167" s="14"/>
    </row>
    <row r="168" spans="1:4" ht="21">
      <c r="A168" s="13" t="s">
        <v>8</v>
      </c>
      <c r="B168" s="11">
        <v>100</v>
      </c>
      <c r="C168" s="14">
        <v>2639951</v>
      </c>
      <c r="D168" s="14"/>
    </row>
    <row r="169" spans="1:4" ht="21">
      <c r="A169" s="13" t="s">
        <v>12</v>
      </c>
      <c r="B169" s="11">
        <v>120</v>
      </c>
      <c r="C169" s="14">
        <v>253425</v>
      </c>
      <c r="D169" s="14"/>
    </row>
    <row r="170" spans="1:4" ht="21">
      <c r="A170" s="13" t="s">
        <v>13</v>
      </c>
      <c r="B170" s="11">
        <v>130</v>
      </c>
      <c r="C170" s="14">
        <v>1043852</v>
      </c>
      <c r="D170" s="14"/>
    </row>
    <row r="171" spans="1:4" ht="21">
      <c r="A171" s="13" t="s">
        <v>9</v>
      </c>
      <c r="B171" s="11">
        <v>200</v>
      </c>
      <c r="C171" s="14">
        <v>51546</v>
      </c>
      <c r="D171" s="14"/>
    </row>
    <row r="172" spans="1:4" ht="21">
      <c r="A172" s="13" t="s">
        <v>6</v>
      </c>
      <c r="B172" s="11">
        <v>250</v>
      </c>
      <c r="C172" s="14">
        <v>2099520.32</v>
      </c>
      <c r="D172" s="14"/>
    </row>
    <row r="173" spans="1:4" ht="21">
      <c r="A173" s="13" t="s">
        <v>14</v>
      </c>
      <c r="B173" s="11">
        <v>270</v>
      </c>
      <c r="C173" s="14">
        <v>571166.97</v>
      </c>
      <c r="D173" s="14"/>
    </row>
    <row r="174" spans="1:4" ht="21">
      <c r="A174" s="13" t="s">
        <v>15</v>
      </c>
      <c r="B174" s="11">
        <v>300</v>
      </c>
      <c r="C174" s="14">
        <v>115810.81</v>
      </c>
      <c r="D174" s="14"/>
    </row>
    <row r="175" spans="1:4" ht="21">
      <c r="A175" s="15" t="s">
        <v>16</v>
      </c>
      <c r="B175" s="11">
        <v>400</v>
      </c>
      <c r="C175" s="16">
        <v>699000</v>
      </c>
      <c r="D175" s="16"/>
    </row>
    <row r="176" spans="1:4" ht="21">
      <c r="A176" s="15" t="s">
        <v>17</v>
      </c>
      <c r="B176" s="11">
        <v>450</v>
      </c>
      <c r="C176" s="16">
        <v>0</v>
      </c>
      <c r="D176" s="16"/>
    </row>
    <row r="177" spans="1:4" ht="21">
      <c r="A177" s="15" t="s">
        <v>18</v>
      </c>
      <c r="B177" s="11">
        <v>500</v>
      </c>
      <c r="C177" s="16">
        <v>0</v>
      </c>
      <c r="D177" s="16"/>
    </row>
    <row r="178" spans="1:4" ht="21">
      <c r="A178" s="15" t="s">
        <v>19</v>
      </c>
      <c r="B178" s="11"/>
      <c r="C178" s="16">
        <v>0</v>
      </c>
      <c r="D178" s="16"/>
    </row>
    <row r="179" spans="1:4" ht="21">
      <c r="A179" s="13" t="s">
        <v>32</v>
      </c>
      <c r="B179" s="17"/>
      <c r="C179" s="16"/>
      <c r="D179" s="16">
        <v>19548888.37</v>
      </c>
    </row>
    <row r="180" spans="1:4" ht="21">
      <c r="A180" s="13" t="s">
        <v>33</v>
      </c>
      <c r="B180" s="17"/>
      <c r="C180" s="16"/>
      <c r="D180" s="16">
        <v>215675.4</v>
      </c>
    </row>
    <row r="181" spans="1:4" ht="21">
      <c r="A181" s="13" t="s">
        <v>10</v>
      </c>
      <c r="B181" s="17">
        <v>700</v>
      </c>
      <c r="C181" s="14"/>
      <c r="D181" s="14">
        <v>19917253.95</v>
      </c>
    </row>
    <row r="182" spans="1:4" ht="21">
      <c r="A182" s="13" t="s">
        <v>34</v>
      </c>
      <c r="B182" s="18">
        <v>703</v>
      </c>
      <c r="C182" s="16"/>
      <c r="D182" s="16">
        <v>10589227.81</v>
      </c>
    </row>
    <row r="183" spans="1:4" ht="21">
      <c r="A183" s="19"/>
      <c r="B183" s="8"/>
      <c r="C183" s="9">
        <f>SUM(C157:C182)</f>
        <v>50271045.53000001</v>
      </c>
      <c r="D183" s="20">
        <f>SUM(D157:D182)</f>
        <v>50271045.53</v>
      </c>
    </row>
    <row r="184" spans="1:4" ht="21">
      <c r="A184" s="21"/>
      <c r="B184" s="22"/>
      <c r="C184" s="23"/>
      <c r="D184" s="24"/>
    </row>
    <row r="185" spans="1:2" ht="21">
      <c r="A185" s="7" t="s">
        <v>35</v>
      </c>
      <c r="B185" s="7" t="s">
        <v>36</v>
      </c>
    </row>
    <row r="187" spans="1:2" ht="21">
      <c r="A187" s="7" t="s">
        <v>35</v>
      </c>
      <c r="B187" s="7" t="s">
        <v>37</v>
      </c>
    </row>
    <row r="189" spans="1:2" ht="21">
      <c r="A189" s="7" t="s">
        <v>35</v>
      </c>
      <c r="B189" s="7" t="s">
        <v>75</v>
      </c>
    </row>
    <row r="191" spans="1:4" ht="21">
      <c r="A191" s="80" t="s">
        <v>21</v>
      </c>
      <c r="B191" s="80"/>
      <c r="C191" s="80"/>
      <c r="D191" s="80"/>
    </row>
    <row r="192" spans="1:4" ht="21">
      <c r="A192" s="80" t="s">
        <v>22</v>
      </c>
      <c r="B192" s="80"/>
      <c r="C192" s="80"/>
      <c r="D192" s="80"/>
    </row>
    <row r="193" spans="1:4" ht="21">
      <c r="A193" s="80" t="s">
        <v>107</v>
      </c>
      <c r="B193" s="80"/>
      <c r="C193" s="80"/>
      <c r="D193" s="80"/>
    </row>
    <row r="194" spans="1:4" ht="21">
      <c r="A194" s="8" t="s">
        <v>0</v>
      </c>
      <c r="B194" s="8" t="s">
        <v>1</v>
      </c>
      <c r="C194" s="9" t="s">
        <v>2</v>
      </c>
      <c r="D194" s="9" t="s">
        <v>3</v>
      </c>
    </row>
    <row r="195" spans="1:4" ht="21">
      <c r="A195" s="76" t="s">
        <v>23</v>
      </c>
      <c r="B195" s="77">
        <v>10</v>
      </c>
      <c r="C195" s="78">
        <v>100</v>
      </c>
      <c r="D195" s="78"/>
    </row>
    <row r="196" spans="1:4" ht="21">
      <c r="A196" s="10" t="s">
        <v>78</v>
      </c>
      <c r="B196" s="11">
        <v>13</v>
      </c>
      <c r="C196" s="12">
        <v>0</v>
      </c>
      <c r="D196" s="12"/>
    </row>
    <row r="197" spans="1:4" ht="21">
      <c r="A197" s="13" t="s">
        <v>24</v>
      </c>
      <c r="B197" s="11">
        <v>21</v>
      </c>
      <c r="C197" s="14">
        <v>0</v>
      </c>
      <c r="D197" s="14"/>
    </row>
    <row r="198" spans="1:4" ht="21">
      <c r="A198" s="13" t="s">
        <v>25</v>
      </c>
      <c r="B198" s="11">
        <v>22</v>
      </c>
      <c r="C198" s="14">
        <v>3937751.4</v>
      </c>
      <c r="D198" s="14"/>
    </row>
    <row r="199" spans="1:4" ht="21">
      <c r="A199" s="13" t="s">
        <v>26</v>
      </c>
      <c r="B199" s="11">
        <v>21</v>
      </c>
      <c r="C199" s="14">
        <v>0</v>
      </c>
      <c r="D199" s="14"/>
    </row>
    <row r="200" spans="1:4" ht="21">
      <c r="A200" s="13" t="s">
        <v>27</v>
      </c>
      <c r="B200" s="11">
        <v>22</v>
      </c>
      <c r="C200" s="14">
        <v>26016255.65</v>
      </c>
      <c r="D200" s="14"/>
    </row>
    <row r="201" spans="1:4" ht="21">
      <c r="A201" s="13" t="s">
        <v>28</v>
      </c>
      <c r="B201" s="11">
        <v>23</v>
      </c>
      <c r="C201" s="14">
        <v>6587621.42</v>
      </c>
      <c r="D201" s="14"/>
    </row>
    <row r="202" spans="1:4" ht="21">
      <c r="A202" s="13" t="s">
        <v>29</v>
      </c>
      <c r="B202" s="11">
        <v>701</v>
      </c>
      <c r="C202" s="14">
        <v>4281366.45</v>
      </c>
      <c r="D202" s="14"/>
    </row>
    <row r="203" spans="1:4" ht="21">
      <c r="A203" s="13" t="s">
        <v>5</v>
      </c>
      <c r="B203" s="11">
        <v>90</v>
      </c>
      <c r="C203" s="14">
        <v>676900</v>
      </c>
      <c r="D203" s="14"/>
    </row>
    <row r="204" spans="1:4" ht="21">
      <c r="A204" s="13" t="s">
        <v>88</v>
      </c>
      <c r="B204" s="11"/>
      <c r="C204" s="14">
        <v>78450</v>
      </c>
      <c r="D204" s="14"/>
    </row>
    <row r="205" spans="1:4" ht="21">
      <c r="A205" s="13" t="s">
        <v>7</v>
      </c>
      <c r="B205" s="11">
        <v>0</v>
      </c>
      <c r="C205" s="14">
        <v>4290982</v>
      </c>
      <c r="D205" s="14"/>
    </row>
    <row r="206" spans="1:4" ht="21">
      <c r="A206" s="13" t="s">
        <v>8</v>
      </c>
      <c r="B206" s="11">
        <v>100</v>
      </c>
      <c r="C206" s="14">
        <v>3163931</v>
      </c>
      <c r="D206" s="14"/>
    </row>
    <row r="207" spans="1:4" ht="21">
      <c r="A207" s="13" t="s">
        <v>12</v>
      </c>
      <c r="B207" s="11">
        <v>120</v>
      </c>
      <c r="C207" s="14">
        <v>304110</v>
      </c>
      <c r="D207" s="14"/>
    </row>
    <row r="208" spans="1:4" ht="21">
      <c r="A208" s="13" t="s">
        <v>13</v>
      </c>
      <c r="B208" s="11">
        <v>130</v>
      </c>
      <c r="C208" s="14">
        <v>1253332</v>
      </c>
      <c r="D208" s="14"/>
    </row>
    <row r="209" spans="1:4" ht="21">
      <c r="A209" s="13" t="s">
        <v>9</v>
      </c>
      <c r="B209" s="11">
        <v>200</v>
      </c>
      <c r="C209" s="14">
        <v>63258</v>
      </c>
      <c r="D209" s="14"/>
    </row>
    <row r="210" spans="1:4" ht="21">
      <c r="A210" s="13" t="s">
        <v>6</v>
      </c>
      <c r="B210" s="11">
        <v>250</v>
      </c>
      <c r="C210" s="14">
        <v>2221393.48</v>
      </c>
      <c r="D210" s="14"/>
    </row>
    <row r="211" spans="1:4" ht="21">
      <c r="A211" s="13" t="s">
        <v>14</v>
      </c>
      <c r="B211" s="11">
        <v>270</v>
      </c>
      <c r="C211" s="14">
        <v>668350.53</v>
      </c>
      <c r="D211" s="14"/>
    </row>
    <row r="212" spans="1:4" ht="21">
      <c r="A212" s="13" t="s">
        <v>15</v>
      </c>
      <c r="B212" s="11">
        <v>300</v>
      </c>
      <c r="C212" s="14">
        <v>120295.81</v>
      </c>
      <c r="D212" s="14"/>
    </row>
    <row r="213" spans="1:4" ht="21">
      <c r="A213" s="15" t="s">
        <v>16</v>
      </c>
      <c r="B213" s="11">
        <v>400</v>
      </c>
      <c r="C213" s="16">
        <v>704000</v>
      </c>
      <c r="D213" s="16"/>
    </row>
    <row r="214" spans="1:4" ht="21">
      <c r="A214" s="15" t="s">
        <v>17</v>
      </c>
      <c r="B214" s="11">
        <v>450</v>
      </c>
      <c r="C214" s="16">
        <v>0</v>
      </c>
      <c r="D214" s="16"/>
    </row>
    <row r="215" spans="1:4" ht="21">
      <c r="A215" s="15" t="s">
        <v>18</v>
      </c>
      <c r="B215" s="11">
        <v>500</v>
      </c>
      <c r="C215" s="16">
        <v>0</v>
      </c>
      <c r="D215" s="16"/>
    </row>
    <row r="216" spans="1:4" ht="21">
      <c r="A216" s="15" t="s">
        <v>19</v>
      </c>
      <c r="B216" s="11"/>
      <c r="C216" s="16">
        <v>0</v>
      </c>
      <c r="D216" s="16"/>
    </row>
    <row r="217" spans="1:4" ht="21">
      <c r="A217" s="13" t="s">
        <v>32</v>
      </c>
      <c r="B217" s="17"/>
      <c r="C217" s="16"/>
      <c r="D217" s="16">
        <v>23713578.74</v>
      </c>
    </row>
    <row r="218" spans="1:4" ht="21">
      <c r="A218" s="13" t="s">
        <v>33</v>
      </c>
      <c r="B218" s="17"/>
      <c r="C218" s="16"/>
      <c r="D218" s="16">
        <v>228037.24</v>
      </c>
    </row>
    <row r="219" spans="1:4" ht="21">
      <c r="A219" s="13" t="s">
        <v>10</v>
      </c>
      <c r="B219" s="17">
        <v>700</v>
      </c>
      <c r="C219" s="14"/>
      <c r="D219" s="14">
        <v>19837253.95</v>
      </c>
    </row>
    <row r="220" spans="1:4" ht="21">
      <c r="A220" s="13" t="s">
        <v>34</v>
      </c>
      <c r="B220" s="18">
        <v>703</v>
      </c>
      <c r="C220" s="16"/>
      <c r="D220" s="16">
        <v>10589227.81</v>
      </c>
    </row>
    <row r="221" spans="1:4" ht="21">
      <c r="A221" s="19"/>
      <c r="B221" s="8"/>
      <c r="C221" s="9">
        <f>SUM(C195:C220)</f>
        <v>54368097.74</v>
      </c>
      <c r="D221" s="20">
        <f>SUM(D195:D220)</f>
        <v>54368097.739999995</v>
      </c>
    </row>
    <row r="222" spans="1:4" ht="21">
      <c r="A222" s="21"/>
      <c r="B222" s="22"/>
      <c r="C222" s="23"/>
      <c r="D222" s="24"/>
    </row>
    <row r="223" spans="1:2" ht="21">
      <c r="A223" s="7" t="s">
        <v>35</v>
      </c>
      <c r="B223" s="7" t="s">
        <v>36</v>
      </c>
    </row>
    <row r="225" spans="1:2" ht="21">
      <c r="A225" s="7" t="s">
        <v>35</v>
      </c>
      <c r="B225" s="7" t="s">
        <v>37</v>
      </c>
    </row>
    <row r="227" spans="1:2" ht="21">
      <c r="A227" s="7" t="s">
        <v>35</v>
      </c>
      <c r="B227" s="7" t="s">
        <v>75</v>
      </c>
    </row>
    <row r="229" spans="1:4" ht="21">
      <c r="A229" s="80" t="s">
        <v>21</v>
      </c>
      <c r="B229" s="80"/>
      <c r="C229" s="80"/>
      <c r="D229" s="80"/>
    </row>
    <row r="230" spans="1:4" ht="21">
      <c r="A230" s="80" t="s">
        <v>22</v>
      </c>
      <c r="B230" s="80"/>
      <c r="C230" s="80"/>
      <c r="D230" s="80"/>
    </row>
    <row r="231" spans="1:4" ht="21">
      <c r="A231" s="80" t="s">
        <v>110</v>
      </c>
      <c r="B231" s="80"/>
      <c r="C231" s="80"/>
      <c r="D231" s="80"/>
    </row>
    <row r="232" spans="1:4" ht="21">
      <c r="A232" s="8" t="s">
        <v>0</v>
      </c>
      <c r="B232" s="8" t="s">
        <v>1</v>
      </c>
      <c r="C232" s="9" t="s">
        <v>2</v>
      </c>
      <c r="D232" s="9" t="s">
        <v>3</v>
      </c>
    </row>
    <row r="233" spans="1:4" ht="21">
      <c r="A233" s="76" t="s">
        <v>23</v>
      </c>
      <c r="B233" s="77">
        <v>10</v>
      </c>
      <c r="C233" s="78">
        <v>0</v>
      </c>
      <c r="D233" s="78"/>
    </row>
    <row r="234" spans="1:4" ht="21">
      <c r="A234" s="10" t="s">
        <v>78</v>
      </c>
      <c r="B234" s="11">
        <v>13</v>
      </c>
      <c r="C234" s="12">
        <v>0</v>
      </c>
      <c r="D234" s="12"/>
    </row>
    <row r="235" spans="1:4" ht="21">
      <c r="A235" s="13" t="s">
        <v>24</v>
      </c>
      <c r="B235" s="11">
        <v>21</v>
      </c>
      <c r="C235" s="14">
        <v>0</v>
      </c>
      <c r="D235" s="14"/>
    </row>
    <row r="236" spans="1:4" ht="21">
      <c r="A236" s="13" t="s">
        <v>25</v>
      </c>
      <c r="B236" s="11">
        <v>22</v>
      </c>
      <c r="C236" s="14">
        <v>4627569.56</v>
      </c>
      <c r="D236" s="14"/>
    </row>
    <row r="237" spans="1:4" ht="21">
      <c r="A237" s="13" t="s">
        <v>26</v>
      </c>
      <c r="B237" s="11">
        <v>21</v>
      </c>
      <c r="C237" s="14">
        <v>0</v>
      </c>
      <c r="D237" s="14"/>
    </row>
    <row r="238" spans="1:4" ht="21">
      <c r="A238" s="13" t="s">
        <v>27</v>
      </c>
      <c r="B238" s="11">
        <v>22</v>
      </c>
      <c r="C238" s="14">
        <v>25191081.96</v>
      </c>
      <c r="D238" s="14"/>
    </row>
    <row r="239" spans="1:4" ht="21">
      <c r="A239" s="13" t="s">
        <v>28</v>
      </c>
      <c r="B239" s="11">
        <v>23</v>
      </c>
      <c r="C239" s="14">
        <v>6730861.58</v>
      </c>
      <c r="D239" s="14"/>
    </row>
    <row r="240" spans="1:4" ht="21">
      <c r="A240" s="13" t="s">
        <v>29</v>
      </c>
      <c r="B240" s="11">
        <v>701</v>
      </c>
      <c r="C240" s="14">
        <v>4281366.45</v>
      </c>
      <c r="D240" s="14"/>
    </row>
    <row r="241" spans="1:4" ht="21">
      <c r="A241" s="13" t="s">
        <v>5</v>
      </c>
      <c r="B241" s="11">
        <v>90</v>
      </c>
      <c r="C241" s="14">
        <v>633600</v>
      </c>
      <c r="D241" s="14"/>
    </row>
    <row r="242" spans="1:4" ht="21">
      <c r="A242" s="13" t="s">
        <v>88</v>
      </c>
      <c r="B242" s="11"/>
      <c r="C242" s="14">
        <v>117450</v>
      </c>
      <c r="D242" s="14"/>
    </row>
    <row r="243" spans="1:4" ht="21">
      <c r="A243" s="13" t="s">
        <v>7</v>
      </c>
      <c r="B243" s="11">
        <v>0</v>
      </c>
      <c r="C243" s="14">
        <v>4803407</v>
      </c>
      <c r="D243" s="14"/>
    </row>
    <row r="244" spans="1:4" ht="21">
      <c r="A244" s="13" t="s">
        <v>8</v>
      </c>
      <c r="B244" s="11">
        <v>100</v>
      </c>
      <c r="C244" s="14">
        <v>3705886</v>
      </c>
      <c r="D244" s="14"/>
    </row>
    <row r="245" spans="1:4" ht="21">
      <c r="A245" s="13" t="s">
        <v>12</v>
      </c>
      <c r="B245" s="11">
        <v>120</v>
      </c>
      <c r="C245" s="14">
        <v>355820</v>
      </c>
      <c r="D245" s="14"/>
    </row>
    <row r="246" spans="1:4" ht="21">
      <c r="A246" s="13" t="s">
        <v>13</v>
      </c>
      <c r="B246" s="11">
        <v>130</v>
      </c>
      <c r="C246" s="14">
        <v>1462812</v>
      </c>
      <c r="D246" s="14"/>
    </row>
    <row r="247" spans="1:4" ht="21">
      <c r="A247" s="13" t="s">
        <v>9</v>
      </c>
      <c r="B247" s="11">
        <v>200</v>
      </c>
      <c r="C247" s="14">
        <v>68208</v>
      </c>
      <c r="D247" s="14"/>
    </row>
    <row r="248" spans="1:4" ht="21">
      <c r="A248" s="13" t="s">
        <v>6</v>
      </c>
      <c r="B248" s="11">
        <v>250</v>
      </c>
      <c r="C248" s="14">
        <v>2396796.48</v>
      </c>
      <c r="D248" s="14"/>
    </row>
    <row r="249" spans="1:4" ht="21">
      <c r="A249" s="13" t="s">
        <v>14</v>
      </c>
      <c r="B249" s="11">
        <v>270</v>
      </c>
      <c r="C249" s="14">
        <v>864413.35</v>
      </c>
      <c r="D249" s="14"/>
    </row>
    <row r="250" spans="1:4" ht="21">
      <c r="A250" s="13" t="s">
        <v>15</v>
      </c>
      <c r="B250" s="11">
        <v>300</v>
      </c>
      <c r="C250" s="14">
        <v>137898.33</v>
      </c>
      <c r="D250" s="14"/>
    </row>
    <row r="251" spans="1:4" ht="21">
      <c r="A251" s="15" t="s">
        <v>16</v>
      </c>
      <c r="B251" s="11">
        <v>400</v>
      </c>
      <c r="C251" s="16">
        <v>704000</v>
      </c>
      <c r="D251" s="16"/>
    </row>
    <row r="252" spans="1:4" ht="21">
      <c r="A252" s="15" t="s">
        <v>17</v>
      </c>
      <c r="B252" s="11">
        <v>450</v>
      </c>
      <c r="C252" s="16">
        <v>0</v>
      </c>
      <c r="D252" s="16"/>
    </row>
    <row r="253" spans="1:4" ht="21">
      <c r="A253" s="15" t="s">
        <v>18</v>
      </c>
      <c r="B253" s="11">
        <v>500</v>
      </c>
      <c r="C253" s="16">
        <v>0</v>
      </c>
      <c r="D253" s="16"/>
    </row>
    <row r="254" spans="1:4" ht="21">
      <c r="A254" s="15" t="s">
        <v>19</v>
      </c>
      <c r="B254" s="11"/>
      <c r="C254" s="16">
        <v>0</v>
      </c>
      <c r="D254" s="16"/>
    </row>
    <row r="255" spans="1:4" ht="21">
      <c r="A255" s="13" t="s">
        <v>32</v>
      </c>
      <c r="B255" s="17"/>
      <c r="C255" s="16"/>
      <c r="D255" s="16">
        <v>25426197.79</v>
      </c>
    </row>
    <row r="256" spans="1:4" ht="21">
      <c r="A256" s="13" t="s">
        <v>33</v>
      </c>
      <c r="B256" s="17"/>
      <c r="C256" s="16"/>
      <c r="D256" s="16">
        <v>228491.16</v>
      </c>
    </row>
    <row r="257" spans="1:4" ht="21">
      <c r="A257" s="13" t="s">
        <v>10</v>
      </c>
      <c r="B257" s="17">
        <v>700</v>
      </c>
      <c r="C257" s="14"/>
      <c r="D257" s="14">
        <v>19837253.95</v>
      </c>
    </row>
    <row r="258" spans="1:4" ht="21">
      <c r="A258" s="13" t="s">
        <v>34</v>
      </c>
      <c r="B258" s="18">
        <v>703</v>
      </c>
      <c r="C258" s="16"/>
      <c r="D258" s="16">
        <v>10589227.81</v>
      </c>
    </row>
    <row r="259" spans="1:4" ht="21">
      <c r="A259" s="19"/>
      <c r="B259" s="8"/>
      <c r="C259" s="9">
        <f>SUM(C233:C258)</f>
        <v>56081170.71</v>
      </c>
      <c r="D259" s="20">
        <f>SUM(D233:D258)</f>
        <v>56081170.71</v>
      </c>
    </row>
    <row r="260" spans="1:4" ht="21">
      <c r="A260" s="21"/>
      <c r="B260" s="22"/>
      <c r="C260" s="23"/>
      <c r="D260" s="24"/>
    </row>
    <row r="261" spans="1:2" ht="21">
      <c r="A261" s="7" t="s">
        <v>35</v>
      </c>
      <c r="B261" s="7" t="s">
        <v>36</v>
      </c>
    </row>
    <row r="263" spans="1:2" ht="21">
      <c r="A263" s="7" t="s">
        <v>35</v>
      </c>
      <c r="B263" s="7" t="s">
        <v>37</v>
      </c>
    </row>
    <row r="265" spans="1:2" ht="21">
      <c r="A265" s="7" t="s">
        <v>35</v>
      </c>
      <c r="B265" s="7" t="s">
        <v>75</v>
      </c>
    </row>
    <row r="267" spans="1:4" ht="21">
      <c r="A267" s="80" t="s">
        <v>21</v>
      </c>
      <c r="B267" s="80"/>
      <c r="C267" s="80"/>
      <c r="D267" s="80"/>
    </row>
    <row r="268" spans="1:4" ht="21">
      <c r="A268" s="80" t="s">
        <v>22</v>
      </c>
      <c r="B268" s="80"/>
      <c r="C268" s="80"/>
      <c r="D268" s="80"/>
    </row>
    <row r="269" spans="1:4" ht="21">
      <c r="A269" s="80" t="s">
        <v>113</v>
      </c>
      <c r="B269" s="80"/>
      <c r="C269" s="80"/>
      <c r="D269" s="80"/>
    </row>
    <row r="270" spans="1:4" ht="21">
      <c r="A270" s="8" t="s">
        <v>0</v>
      </c>
      <c r="B270" s="8" t="s">
        <v>1</v>
      </c>
      <c r="C270" s="9" t="s">
        <v>2</v>
      </c>
      <c r="D270" s="9" t="s">
        <v>3</v>
      </c>
    </row>
    <row r="271" spans="1:4" ht="21">
      <c r="A271" s="76" t="s">
        <v>23</v>
      </c>
      <c r="B271" s="77">
        <v>10</v>
      </c>
      <c r="C271" s="78">
        <v>0</v>
      </c>
      <c r="D271" s="78"/>
    </row>
    <row r="272" spans="1:4" ht="21">
      <c r="A272" s="10" t="s">
        <v>78</v>
      </c>
      <c r="B272" s="11">
        <v>13</v>
      </c>
      <c r="C272" s="12">
        <v>0</v>
      </c>
      <c r="D272" s="12"/>
    </row>
    <row r="273" spans="1:4" ht="21">
      <c r="A273" s="13" t="s">
        <v>24</v>
      </c>
      <c r="B273" s="11">
        <v>21</v>
      </c>
      <c r="C273" s="14">
        <v>0</v>
      </c>
      <c r="D273" s="14"/>
    </row>
    <row r="274" spans="1:4" ht="21">
      <c r="A274" s="13" t="s">
        <v>25</v>
      </c>
      <c r="B274" s="11">
        <v>22</v>
      </c>
      <c r="C274" s="14">
        <v>4216840.36</v>
      </c>
      <c r="D274" s="14"/>
    </row>
    <row r="275" spans="1:4" ht="21">
      <c r="A275" s="13" t="s">
        <v>26</v>
      </c>
      <c r="B275" s="11">
        <v>21</v>
      </c>
      <c r="C275" s="14">
        <v>0</v>
      </c>
      <c r="D275" s="14"/>
    </row>
    <row r="276" spans="1:4" ht="21">
      <c r="A276" s="13" t="s">
        <v>27</v>
      </c>
      <c r="B276" s="11">
        <v>22</v>
      </c>
      <c r="C276" s="14">
        <v>23216341.59</v>
      </c>
      <c r="D276" s="14"/>
    </row>
    <row r="277" spans="1:4" ht="21">
      <c r="A277" s="13" t="s">
        <v>28</v>
      </c>
      <c r="B277" s="11">
        <v>23</v>
      </c>
      <c r="C277" s="14">
        <v>6730861.58</v>
      </c>
      <c r="D277" s="14"/>
    </row>
    <row r="278" spans="1:4" ht="21">
      <c r="A278" s="13" t="s">
        <v>29</v>
      </c>
      <c r="B278" s="11">
        <v>701</v>
      </c>
      <c r="C278" s="14">
        <v>4281366.45</v>
      </c>
      <c r="D278" s="14"/>
    </row>
    <row r="279" spans="1:4" ht="21">
      <c r="A279" s="13" t="s">
        <v>5</v>
      </c>
      <c r="B279" s="11">
        <v>90</v>
      </c>
      <c r="C279" s="14">
        <v>10040</v>
      </c>
      <c r="D279" s="14"/>
    </row>
    <row r="280" spans="1:4" ht="21">
      <c r="A280" s="13" t="s">
        <v>88</v>
      </c>
      <c r="B280" s="11"/>
      <c r="C280" s="14">
        <f>303000-264000</f>
        <v>39000</v>
      </c>
      <c r="D280" s="14"/>
    </row>
    <row r="281" spans="1:4" ht="21">
      <c r="A281" s="13" t="s">
        <v>7</v>
      </c>
      <c r="B281" s="11">
        <v>0</v>
      </c>
      <c r="C281" s="14">
        <v>5706982</v>
      </c>
      <c r="D281" s="14"/>
    </row>
    <row r="282" spans="1:4" ht="21">
      <c r="A282" s="13" t="s">
        <v>8</v>
      </c>
      <c r="B282" s="11">
        <v>100</v>
      </c>
      <c r="C282" s="14">
        <v>4338251</v>
      </c>
      <c r="D282" s="14"/>
    </row>
    <row r="283" spans="1:4" ht="21">
      <c r="A283" s="13" t="s">
        <v>12</v>
      </c>
      <c r="B283" s="11">
        <v>120</v>
      </c>
      <c r="C283" s="14">
        <v>407530</v>
      </c>
      <c r="D283" s="14"/>
    </row>
    <row r="284" spans="1:4" ht="21">
      <c r="A284" s="13" t="s">
        <v>13</v>
      </c>
      <c r="B284" s="11">
        <v>130</v>
      </c>
      <c r="C284" s="14">
        <v>1699292</v>
      </c>
      <c r="D284" s="14"/>
    </row>
    <row r="285" spans="1:4" ht="21">
      <c r="A285" s="13" t="s">
        <v>9</v>
      </c>
      <c r="B285" s="11">
        <v>200</v>
      </c>
      <c r="C285" s="14">
        <v>87808</v>
      </c>
      <c r="D285" s="14"/>
    </row>
    <row r="286" spans="1:4" ht="21">
      <c r="A286" s="13" t="s">
        <v>6</v>
      </c>
      <c r="B286" s="11">
        <v>250</v>
      </c>
      <c r="C286" s="14">
        <v>2757592.48</v>
      </c>
      <c r="D286" s="14"/>
    </row>
    <row r="287" spans="1:4" ht="21">
      <c r="A287" s="13" t="s">
        <v>14</v>
      </c>
      <c r="B287" s="11">
        <v>270</v>
      </c>
      <c r="C287" s="14">
        <v>1060766.4</v>
      </c>
      <c r="D287" s="14"/>
    </row>
    <row r="288" spans="1:4" ht="21">
      <c r="A288" s="13" t="s">
        <v>15</v>
      </c>
      <c r="B288" s="11">
        <v>300</v>
      </c>
      <c r="C288" s="14">
        <v>189821.67</v>
      </c>
      <c r="D288" s="14"/>
    </row>
    <row r="289" spans="1:4" ht="21">
      <c r="A289" s="15" t="s">
        <v>16</v>
      </c>
      <c r="B289" s="11">
        <v>400</v>
      </c>
      <c r="C289" s="16">
        <v>1336000</v>
      </c>
      <c r="D289" s="16"/>
    </row>
    <row r="290" spans="1:4" ht="21">
      <c r="A290" s="15" t="s">
        <v>17</v>
      </c>
      <c r="B290" s="11">
        <v>450</v>
      </c>
      <c r="C290" s="16">
        <v>0</v>
      </c>
      <c r="D290" s="16"/>
    </row>
    <row r="291" spans="1:4" ht="21">
      <c r="A291" s="15" t="s">
        <v>18</v>
      </c>
      <c r="B291" s="11">
        <v>500</v>
      </c>
      <c r="C291" s="16">
        <v>0</v>
      </c>
      <c r="D291" s="16"/>
    </row>
    <row r="292" spans="1:4" ht="21">
      <c r="A292" s="15" t="s">
        <v>19</v>
      </c>
      <c r="B292" s="11"/>
      <c r="C292" s="16">
        <v>0</v>
      </c>
      <c r="D292" s="16"/>
    </row>
    <row r="293" spans="1:4" ht="21">
      <c r="A293" s="13" t="s">
        <v>32</v>
      </c>
      <c r="B293" s="17"/>
      <c r="C293" s="16"/>
      <c r="D293" s="16">
        <v>25864260.64</v>
      </c>
    </row>
    <row r="294" spans="1:4" ht="21">
      <c r="A294" s="13" t="s">
        <v>33</v>
      </c>
      <c r="B294" s="17"/>
      <c r="C294" s="16"/>
      <c r="D294" s="16">
        <v>81331.13</v>
      </c>
    </row>
    <row r="295" spans="1:4" ht="21">
      <c r="A295" s="13" t="s">
        <v>10</v>
      </c>
      <c r="B295" s="17">
        <v>700</v>
      </c>
      <c r="C295" s="14"/>
      <c r="D295" s="14">
        <f>19807673.95-264000</f>
        <v>19543673.95</v>
      </c>
    </row>
    <row r="296" spans="1:4" ht="21">
      <c r="A296" s="13" t="s">
        <v>34</v>
      </c>
      <c r="B296" s="18">
        <v>703</v>
      </c>
      <c r="C296" s="16"/>
      <c r="D296" s="16">
        <v>10589227.81</v>
      </c>
    </row>
    <row r="297" spans="1:4" ht="21">
      <c r="A297" s="19"/>
      <c r="B297" s="8"/>
      <c r="C297" s="9">
        <f>SUM(C271:C296)</f>
        <v>56078493.53</v>
      </c>
      <c r="D297" s="20">
        <f>SUM(D271:D296)</f>
        <v>56078493.53</v>
      </c>
    </row>
    <row r="298" spans="1:4" ht="21">
      <c r="A298" s="21"/>
      <c r="B298" s="22"/>
      <c r="C298" s="23"/>
      <c r="D298" s="24"/>
    </row>
    <row r="299" spans="1:2" ht="21">
      <c r="A299" s="7" t="s">
        <v>35</v>
      </c>
      <c r="B299" s="7" t="s">
        <v>36</v>
      </c>
    </row>
    <row r="301" spans="1:2" ht="21">
      <c r="A301" s="7" t="s">
        <v>35</v>
      </c>
      <c r="B301" s="7" t="s">
        <v>37</v>
      </c>
    </row>
    <row r="303" spans="1:2" ht="21">
      <c r="A303" s="7" t="s">
        <v>35</v>
      </c>
      <c r="B303" s="7" t="s">
        <v>75</v>
      </c>
    </row>
    <row r="305" spans="1:4" ht="21">
      <c r="A305" s="80" t="s">
        <v>21</v>
      </c>
      <c r="B305" s="80"/>
      <c r="C305" s="80"/>
      <c r="D305" s="80"/>
    </row>
    <row r="306" spans="1:4" ht="21">
      <c r="A306" s="80" t="s">
        <v>22</v>
      </c>
      <c r="B306" s="80"/>
      <c r="C306" s="80"/>
      <c r="D306" s="80"/>
    </row>
    <row r="307" spans="1:4" ht="21">
      <c r="A307" s="80" t="s">
        <v>116</v>
      </c>
      <c r="B307" s="80"/>
      <c r="C307" s="80"/>
      <c r="D307" s="80"/>
    </row>
    <row r="308" spans="1:4" ht="21">
      <c r="A308" s="8" t="s">
        <v>0</v>
      </c>
      <c r="B308" s="8" t="s">
        <v>1</v>
      </c>
      <c r="C308" s="9" t="s">
        <v>2</v>
      </c>
      <c r="D308" s="9" t="s">
        <v>3</v>
      </c>
    </row>
    <row r="309" spans="1:4" ht="21">
      <c r="A309" s="76" t="s">
        <v>23</v>
      </c>
      <c r="B309" s="77">
        <v>10</v>
      </c>
      <c r="C309" s="78">
        <v>0</v>
      </c>
      <c r="D309" s="78"/>
    </row>
    <row r="310" spans="1:4" ht="21">
      <c r="A310" s="10" t="s">
        <v>78</v>
      </c>
      <c r="B310" s="11">
        <v>13</v>
      </c>
      <c r="C310" s="12">
        <v>0</v>
      </c>
      <c r="D310" s="12"/>
    </row>
    <row r="311" spans="1:4" ht="21">
      <c r="A311" s="13" t="s">
        <v>24</v>
      </c>
      <c r="B311" s="11">
        <v>21</v>
      </c>
      <c r="C311" s="14">
        <v>0</v>
      </c>
      <c r="D311" s="14"/>
    </row>
    <row r="312" spans="1:4" ht="21">
      <c r="A312" s="13" t="s">
        <v>25</v>
      </c>
      <c r="B312" s="11">
        <v>22</v>
      </c>
      <c r="C312" s="14">
        <v>2491715.29</v>
      </c>
      <c r="D312" s="14"/>
    </row>
    <row r="313" spans="1:4" ht="21">
      <c r="A313" s="13" t="s">
        <v>26</v>
      </c>
      <c r="B313" s="11">
        <v>21</v>
      </c>
      <c r="C313" s="14">
        <v>0</v>
      </c>
      <c r="D313" s="14"/>
    </row>
    <row r="314" spans="1:4" ht="21">
      <c r="A314" s="13" t="s">
        <v>27</v>
      </c>
      <c r="B314" s="11">
        <v>22</v>
      </c>
      <c r="C314" s="14">
        <v>26590212.19</v>
      </c>
      <c r="D314" s="14"/>
    </row>
    <row r="315" spans="1:4" ht="21">
      <c r="A315" s="13" t="s">
        <v>28</v>
      </c>
      <c r="B315" s="11">
        <v>23</v>
      </c>
      <c r="C315" s="14">
        <v>6730861.58</v>
      </c>
      <c r="D315" s="14"/>
    </row>
    <row r="316" spans="1:4" ht="21">
      <c r="A316" s="13" t="s">
        <v>29</v>
      </c>
      <c r="B316" s="11">
        <v>701</v>
      </c>
      <c r="C316" s="14">
        <v>4281366.45</v>
      </c>
      <c r="D316" s="14"/>
    </row>
    <row r="317" spans="1:4" ht="21">
      <c r="A317" s="13" t="s">
        <v>5</v>
      </c>
      <c r="B317" s="11">
        <v>90</v>
      </c>
      <c r="C317" s="14">
        <v>459740</v>
      </c>
      <c r="D317" s="14"/>
    </row>
    <row r="318" spans="1:4" ht="21">
      <c r="A318" s="13" t="s">
        <v>88</v>
      </c>
      <c r="B318" s="11"/>
      <c r="C318" s="14">
        <v>39450</v>
      </c>
      <c r="D318" s="14"/>
    </row>
    <row r="319" spans="1:4" ht="21">
      <c r="A319" s="13" t="s">
        <v>118</v>
      </c>
      <c r="B319" s="11">
        <v>0</v>
      </c>
      <c r="C319" s="14">
        <v>6154666</v>
      </c>
      <c r="D319" s="14"/>
    </row>
    <row r="320" spans="1:4" ht="21">
      <c r="A320" s="13" t="s">
        <v>117</v>
      </c>
      <c r="B320" s="11">
        <v>100</v>
      </c>
      <c r="C320" s="14">
        <v>4781999</v>
      </c>
      <c r="D320" s="14"/>
    </row>
    <row r="321" spans="1:4" ht="21">
      <c r="A321" s="13" t="s">
        <v>12</v>
      </c>
      <c r="B321" s="11">
        <v>120</v>
      </c>
      <c r="C321" s="14">
        <v>459240</v>
      </c>
      <c r="D321" s="14"/>
    </row>
    <row r="322" spans="1:4" ht="21">
      <c r="A322" s="13" t="s">
        <v>119</v>
      </c>
      <c r="B322" s="11">
        <v>130</v>
      </c>
      <c r="C322" s="14">
        <v>1917772</v>
      </c>
      <c r="D322" s="14"/>
    </row>
    <row r="323" spans="1:4" ht="21">
      <c r="A323" s="13" t="s">
        <v>9</v>
      </c>
      <c r="B323" s="11">
        <v>200</v>
      </c>
      <c r="C323" s="14">
        <v>100622.5</v>
      </c>
      <c r="D323" s="14"/>
    </row>
    <row r="324" spans="1:4" ht="21">
      <c r="A324" s="13" t="s">
        <v>6</v>
      </c>
      <c r="B324" s="11">
        <v>250</v>
      </c>
      <c r="C324" s="14">
        <v>2900935.63</v>
      </c>
      <c r="D324" s="14"/>
    </row>
    <row r="325" spans="1:4" ht="21">
      <c r="A325" s="13" t="s">
        <v>120</v>
      </c>
      <c r="B325" s="11">
        <v>270</v>
      </c>
      <c r="C325" s="14">
        <v>1192789.43</v>
      </c>
      <c r="D325" s="14"/>
    </row>
    <row r="326" spans="1:4" ht="21">
      <c r="A326" s="13" t="s">
        <v>15</v>
      </c>
      <c r="B326" s="11">
        <v>300</v>
      </c>
      <c r="C326" s="14">
        <v>194558.54</v>
      </c>
      <c r="D326" s="14"/>
    </row>
    <row r="327" spans="1:4" ht="21">
      <c r="A327" s="15" t="s">
        <v>16</v>
      </c>
      <c r="B327" s="11">
        <v>400</v>
      </c>
      <c r="C327" s="16">
        <v>1476000</v>
      </c>
      <c r="D327" s="16"/>
    </row>
    <row r="328" spans="1:4" ht="21">
      <c r="A328" s="15" t="s">
        <v>17</v>
      </c>
      <c r="B328" s="11">
        <v>450</v>
      </c>
      <c r="C328" s="16">
        <v>199300</v>
      </c>
      <c r="D328" s="16"/>
    </row>
    <row r="329" spans="1:4" ht="21">
      <c r="A329" s="15" t="s">
        <v>18</v>
      </c>
      <c r="B329" s="11">
        <v>500</v>
      </c>
      <c r="C329" s="16">
        <v>0</v>
      </c>
      <c r="D329" s="16"/>
    </row>
    <row r="330" spans="1:4" ht="21">
      <c r="A330" s="15" t="s">
        <v>19</v>
      </c>
      <c r="B330" s="11"/>
      <c r="C330" s="16">
        <v>0</v>
      </c>
      <c r="D330" s="16"/>
    </row>
    <row r="331" spans="1:4" ht="21">
      <c r="A331" s="13" t="s">
        <v>32</v>
      </c>
      <c r="B331" s="17"/>
      <c r="C331" s="16"/>
      <c r="D331" s="16">
        <v>29743025.38</v>
      </c>
    </row>
    <row r="332" spans="1:4" ht="21">
      <c r="A332" s="13" t="s">
        <v>33</v>
      </c>
      <c r="B332" s="17"/>
      <c r="C332" s="16"/>
      <c r="D332" s="16">
        <v>93381.47</v>
      </c>
    </row>
    <row r="333" spans="1:4" ht="21">
      <c r="A333" s="13" t="s">
        <v>10</v>
      </c>
      <c r="B333" s="17">
        <v>700</v>
      </c>
      <c r="C333" s="14"/>
      <c r="D333" s="14">
        <v>19545593.95</v>
      </c>
    </row>
    <row r="334" spans="1:4" ht="21">
      <c r="A334" s="13" t="s">
        <v>34</v>
      </c>
      <c r="B334" s="18">
        <v>703</v>
      </c>
      <c r="C334" s="16"/>
      <c r="D334" s="16">
        <v>10589227.81</v>
      </c>
    </row>
    <row r="335" spans="1:4" ht="21">
      <c r="A335" s="19"/>
      <c r="B335" s="8"/>
      <c r="C335" s="9">
        <f>SUM(C309:C334)</f>
        <v>59971228.61000001</v>
      </c>
      <c r="D335" s="20">
        <f>SUM(D309:D334)</f>
        <v>59971228.61</v>
      </c>
    </row>
    <row r="336" spans="1:4" ht="21">
      <c r="A336" s="21"/>
      <c r="B336" s="22"/>
      <c r="C336" s="23"/>
      <c r="D336" s="24"/>
    </row>
    <row r="337" spans="1:2" ht="21">
      <c r="A337" s="7" t="s">
        <v>35</v>
      </c>
      <c r="B337" s="7" t="s">
        <v>36</v>
      </c>
    </row>
    <row r="339" spans="1:2" ht="21">
      <c r="A339" s="7" t="s">
        <v>35</v>
      </c>
      <c r="B339" s="7" t="s">
        <v>37</v>
      </c>
    </row>
    <row r="341" spans="1:2" ht="21">
      <c r="A341" s="7" t="s">
        <v>35</v>
      </c>
      <c r="B341" s="7" t="s">
        <v>75</v>
      </c>
    </row>
    <row r="343" spans="1:4" ht="21">
      <c r="A343" s="80" t="s">
        <v>21</v>
      </c>
      <c r="B343" s="80"/>
      <c r="C343" s="80"/>
      <c r="D343" s="80"/>
    </row>
    <row r="344" spans="1:4" ht="21">
      <c r="A344" s="80" t="s">
        <v>22</v>
      </c>
      <c r="B344" s="80"/>
      <c r="C344" s="80"/>
      <c r="D344" s="80"/>
    </row>
    <row r="345" spans="1:4" ht="21">
      <c r="A345" s="80" t="s">
        <v>123</v>
      </c>
      <c r="B345" s="80"/>
      <c r="C345" s="80"/>
      <c r="D345" s="80"/>
    </row>
    <row r="346" spans="1:4" ht="21">
      <c r="A346" s="8" t="s">
        <v>0</v>
      </c>
      <c r="B346" s="8" t="s">
        <v>1</v>
      </c>
      <c r="C346" s="9" t="s">
        <v>2</v>
      </c>
      <c r="D346" s="9" t="s">
        <v>3</v>
      </c>
    </row>
    <row r="347" spans="1:4" ht="21">
      <c r="A347" s="76" t="s">
        <v>23</v>
      </c>
      <c r="B347" s="77">
        <v>10</v>
      </c>
      <c r="C347" s="78">
        <v>0</v>
      </c>
      <c r="D347" s="78"/>
    </row>
    <row r="348" spans="1:4" ht="21">
      <c r="A348" s="10" t="s">
        <v>78</v>
      </c>
      <c r="B348" s="11">
        <v>13</v>
      </c>
      <c r="C348" s="12">
        <v>0</v>
      </c>
      <c r="D348" s="12"/>
    </row>
    <row r="349" spans="1:4" ht="21">
      <c r="A349" s="13" t="s">
        <v>24</v>
      </c>
      <c r="B349" s="11">
        <v>21</v>
      </c>
      <c r="C349" s="14">
        <v>0</v>
      </c>
      <c r="D349" s="14"/>
    </row>
    <row r="350" spans="1:4" ht="21">
      <c r="A350" s="13" t="s">
        <v>25</v>
      </c>
      <c r="B350" s="11">
        <v>22</v>
      </c>
      <c r="C350" s="14">
        <v>3678807.77</v>
      </c>
      <c r="D350" s="14"/>
    </row>
    <row r="351" spans="1:4" ht="21">
      <c r="A351" s="13" t="s">
        <v>26</v>
      </c>
      <c r="B351" s="11">
        <v>21</v>
      </c>
      <c r="C351" s="14">
        <v>0</v>
      </c>
      <c r="D351" s="14"/>
    </row>
    <row r="352" spans="1:4" ht="21">
      <c r="A352" s="13" t="s">
        <v>27</v>
      </c>
      <c r="B352" s="11">
        <v>22</v>
      </c>
      <c r="C352" s="14">
        <v>24754222.58</v>
      </c>
      <c r="D352" s="14"/>
    </row>
    <row r="353" spans="1:4" ht="21">
      <c r="A353" s="13" t="s">
        <v>28</v>
      </c>
      <c r="B353" s="11">
        <v>23</v>
      </c>
      <c r="C353" s="14">
        <v>6730861.58</v>
      </c>
      <c r="D353" s="14"/>
    </row>
    <row r="354" spans="1:4" ht="21">
      <c r="A354" s="13" t="s">
        <v>29</v>
      </c>
      <c r="B354" s="11">
        <v>701</v>
      </c>
      <c r="C354" s="14">
        <v>4281366.45</v>
      </c>
      <c r="D354" s="14"/>
    </row>
    <row r="355" spans="1:4" ht="21">
      <c r="A355" s="13" t="s">
        <v>5</v>
      </c>
      <c r="B355" s="11">
        <v>90</v>
      </c>
      <c r="C355" s="14">
        <v>6228</v>
      </c>
      <c r="D355" s="14"/>
    </row>
    <row r="356" spans="1:4" ht="21">
      <c r="A356" s="13" t="s">
        <v>88</v>
      </c>
      <c r="B356" s="11"/>
      <c r="C356" s="14">
        <v>39450</v>
      </c>
      <c r="D356" s="14"/>
    </row>
    <row r="357" spans="1:4" ht="21">
      <c r="A357" s="13" t="s">
        <v>118</v>
      </c>
      <c r="B357" s="11">
        <v>0</v>
      </c>
      <c r="C357" s="14">
        <v>7167971.78</v>
      </c>
      <c r="D357" s="14"/>
    </row>
    <row r="358" spans="1:4" ht="21">
      <c r="A358" s="13" t="s">
        <v>117</v>
      </c>
      <c r="B358" s="11">
        <v>100</v>
      </c>
      <c r="C358" s="14">
        <v>5130104</v>
      </c>
      <c r="D358" s="14"/>
    </row>
    <row r="359" spans="1:4" ht="21">
      <c r="A359" s="13" t="s">
        <v>12</v>
      </c>
      <c r="B359" s="11">
        <v>120</v>
      </c>
      <c r="C359" s="14">
        <v>510950</v>
      </c>
      <c r="D359" s="14"/>
    </row>
    <row r="360" spans="1:4" ht="21">
      <c r="A360" s="13" t="s">
        <v>119</v>
      </c>
      <c r="B360" s="11">
        <v>130</v>
      </c>
      <c r="C360" s="14">
        <v>2129351</v>
      </c>
      <c r="D360" s="14"/>
    </row>
    <row r="361" spans="1:4" ht="21">
      <c r="A361" s="13" t="s">
        <v>9</v>
      </c>
      <c r="B361" s="11">
        <v>200</v>
      </c>
      <c r="C361" s="14">
        <v>128072.5</v>
      </c>
      <c r="D361" s="14"/>
    </row>
    <row r="362" spans="1:4" ht="21">
      <c r="A362" s="13" t="s">
        <v>6</v>
      </c>
      <c r="B362" s="11">
        <v>250</v>
      </c>
      <c r="C362" s="14">
        <v>3199269.63</v>
      </c>
      <c r="D362" s="14"/>
    </row>
    <row r="363" spans="1:4" ht="21">
      <c r="A363" s="13" t="s">
        <v>120</v>
      </c>
      <c r="B363" s="11">
        <v>270</v>
      </c>
      <c r="C363" s="14">
        <v>1319750.07</v>
      </c>
      <c r="D363" s="14"/>
    </row>
    <row r="364" spans="1:4" ht="21">
      <c r="A364" s="13" t="s">
        <v>15</v>
      </c>
      <c r="B364" s="11">
        <v>300</v>
      </c>
      <c r="C364" s="14">
        <v>251016.21</v>
      </c>
      <c r="D364" s="14"/>
    </row>
    <row r="365" spans="1:4" ht="21">
      <c r="A365" s="15" t="s">
        <v>16</v>
      </c>
      <c r="B365" s="11">
        <v>400</v>
      </c>
      <c r="C365" s="16">
        <v>1476000</v>
      </c>
      <c r="D365" s="16"/>
    </row>
    <row r="366" spans="1:4" ht="21">
      <c r="A366" s="15" t="s">
        <v>17</v>
      </c>
      <c r="B366" s="11">
        <v>450</v>
      </c>
      <c r="C366" s="16">
        <v>979300</v>
      </c>
      <c r="D366" s="16"/>
    </row>
    <row r="367" spans="1:4" ht="21">
      <c r="A367" s="15" t="s">
        <v>18</v>
      </c>
      <c r="B367" s="11">
        <v>500</v>
      </c>
      <c r="C367" s="16">
        <v>0</v>
      </c>
      <c r="D367" s="16"/>
    </row>
    <row r="368" spans="1:4" ht="21">
      <c r="A368" s="15" t="s">
        <v>19</v>
      </c>
      <c r="B368" s="11"/>
      <c r="C368" s="16">
        <v>0</v>
      </c>
      <c r="D368" s="16"/>
    </row>
    <row r="369" spans="1:4" ht="21">
      <c r="A369" s="13" t="s">
        <v>32</v>
      </c>
      <c r="B369" s="17"/>
      <c r="C369" s="16"/>
      <c r="D369" s="16">
        <v>31534105.26</v>
      </c>
    </row>
    <row r="370" spans="1:4" ht="21">
      <c r="A370" s="13" t="s">
        <v>33</v>
      </c>
      <c r="B370" s="17"/>
      <c r="C370" s="16"/>
      <c r="D370" s="16">
        <v>113794.55</v>
      </c>
    </row>
    <row r="371" spans="1:4" ht="21">
      <c r="A371" s="13" t="s">
        <v>10</v>
      </c>
      <c r="B371" s="17">
        <v>700</v>
      </c>
      <c r="C371" s="14"/>
      <c r="D371" s="14">
        <v>19545593.95</v>
      </c>
    </row>
    <row r="372" spans="1:4" ht="21">
      <c r="A372" s="13" t="s">
        <v>34</v>
      </c>
      <c r="B372" s="18">
        <v>703</v>
      </c>
      <c r="C372" s="16"/>
      <c r="D372" s="16">
        <v>10589227.81</v>
      </c>
    </row>
    <row r="373" spans="1:4" ht="21">
      <c r="A373" s="19"/>
      <c r="B373" s="8"/>
      <c r="C373" s="9">
        <f>SUM(C347:C372)</f>
        <v>61782721.57000001</v>
      </c>
      <c r="D373" s="20">
        <f>SUM(D347:D372)</f>
        <v>61782721.57000001</v>
      </c>
    </row>
    <row r="374" spans="1:4" ht="21">
      <c r="A374" s="21"/>
      <c r="B374" s="22"/>
      <c r="C374" s="23"/>
      <c r="D374" s="24"/>
    </row>
    <row r="375" spans="1:2" ht="21">
      <c r="A375" s="7" t="s">
        <v>35</v>
      </c>
      <c r="B375" s="7" t="s">
        <v>36</v>
      </c>
    </row>
    <row r="377" spans="1:2" ht="21">
      <c r="A377" s="7" t="s">
        <v>35</v>
      </c>
      <c r="B377" s="7" t="s">
        <v>37</v>
      </c>
    </row>
    <row r="379" spans="1:2" ht="21">
      <c r="A379" s="7" t="s">
        <v>35</v>
      </c>
      <c r="B379" s="7" t="s">
        <v>75</v>
      </c>
    </row>
    <row r="381" spans="1:4" ht="21">
      <c r="A381" s="80" t="s">
        <v>21</v>
      </c>
      <c r="B381" s="80"/>
      <c r="C381" s="80"/>
      <c r="D381" s="80"/>
    </row>
    <row r="382" spans="1:4" ht="21">
      <c r="A382" s="80" t="s">
        <v>22</v>
      </c>
      <c r="B382" s="80"/>
      <c r="C382" s="80"/>
      <c r="D382" s="80"/>
    </row>
    <row r="383" spans="1:4" ht="21">
      <c r="A383" s="80" t="s">
        <v>126</v>
      </c>
      <c r="B383" s="80"/>
      <c r="C383" s="80"/>
      <c r="D383" s="80"/>
    </row>
    <row r="384" spans="1:4" ht="21">
      <c r="A384" s="8" t="s">
        <v>0</v>
      </c>
      <c r="B384" s="8" t="s">
        <v>1</v>
      </c>
      <c r="C384" s="9" t="s">
        <v>2</v>
      </c>
      <c r="D384" s="9" t="s">
        <v>3</v>
      </c>
    </row>
    <row r="385" spans="1:4" ht="21">
      <c r="A385" s="76" t="s">
        <v>23</v>
      </c>
      <c r="B385" s="77">
        <v>10</v>
      </c>
      <c r="C385" s="78"/>
      <c r="D385" s="78"/>
    </row>
    <row r="386" spans="1:4" ht="21">
      <c r="A386" s="10" t="s">
        <v>78</v>
      </c>
      <c r="B386" s="11">
        <v>13</v>
      </c>
      <c r="C386" s="12"/>
      <c r="D386" s="12"/>
    </row>
    <row r="387" spans="1:4" ht="21">
      <c r="A387" s="13" t="s">
        <v>24</v>
      </c>
      <c r="B387" s="11">
        <v>21</v>
      </c>
      <c r="C387" s="14"/>
      <c r="D387" s="14"/>
    </row>
    <row r="388" spans="1:4" ht="21">
      <c r="A388" s="13" t="s">
        <v>25</v>
      </c>
      <c r="B388" s="11">
        <v>22</v>
      </c>
      <c r="C388" s="14">
        <v>2734841.14</v>
      </c>
      <c r="D388" s="14"/>
    </row>
    <row r="389" spans="1:4" ht="21">
      <c r="A389" s="13" t="s">
        <v>26</v>
      </c>
      <c r="B389" s="11">
        <v>21</v>
      </c>
      <c r="C389" s="14"/>
      <c r="D389" s="14"/>
    </row>
    <row r="390" spans="1:4" ht="21">
      <c r="A390" s="13" t="s">
        <v>27</v>
      </c>
      <c r="B390" s="11">
        <v>22</v>
      </c>
      <c r="C390" s="14">
        <v>23703458.19</v>
      </c>
      <c r="D390" s="14"/>
    </row>
    <row r="391" spans="1:4" ht="21">
      <c r="A391" s="13" t="s">
        <v>28</v>
      </c>
      <c r="B391" s="11">
        <v>23</v>
      </c>
      <c r="C391" s="14">
        <v>6730861.58</v>
      </c>
      <c r="D391" s="14"/>
    </row>
    <row r="392" spans="1:4" ht="21">
      <c r="A392" s="13" t="s">
        <v>29</v>
      </c>
      <c r="B392" s="11">
        <v>701</v>
      </c>
      <c r="C392" s="14">
        <v>4281366.45</v>
      </c>
      <c r="D392" s="14"/>
    </row>
    <row r="393" spans="1:4" ht="21">
      <c r="A393" s="13" t="s">
        <v>5</v>
      </c>
      <c r="B393" s="11">
        <v>90</v>
      </c>
      <c r="C393" s="14">
        <v>468696</v>
      </c>
      <c r="D393" s="14"/>
    </row>
    <row r="394" spans="1:4" ht="21">
      <c r="A394" s="13" t="s">
        <v>88</v>
      </c>
      <c r="B394" s="11"/>
      <c r="C394" s="14">
        <v>78450</v>
      </c>
      <c r="D394" s="14"/>
    </row>
    <row r="395" spans="1:4" ht="21">
      <c r="A395" s="13" t="s">
        <v>118</v>
      </c>
      <c r="B395" s="11">
        <v>0</v>
      </c>
      <c r="C395" s="14">
        <v>7479471.78</v>
      </c>
      <c r="D395" s="14"/>
    </row>
    <row r="396" spans="1:4" ht="21">
      <c r="A396" s="13" t="s">
        <v>117</v>
      </c>
      <c r="B396" s="11">
        <v>100</v>
      </c>
      <c r="C396" s="14">
        <v>5513868</v>
      </c>
      <c r="D396" s="14"/>
    </row>
    <row r="397" spans="1:4" ht="21">
      <c r="A397" s="13" t="s">
        <v>12</v>
      </c>
      <c r="B397" s="11">
        <v>120</v>
      </c>
      <c r="C397" s="14">
        <v>562660</v>
      </c>
      <c r="D397" s="14"/>
    </row>
    <row r="398" spans="1:4" ht="21">
      <c r="A398" s="13" t="s">
        <v>119</v>
      </c>
      <c r="B398" s="11">
        <v>130</v>
      </c>
      <c r="C398" s="14">
        <v>2350881</v>
      </c>
      <c r="D398" s="14"/>
    </row>
    <row r="399" spans="1:4" ht="21">
      <c r="A399" s="13" t="s">
        <v>9</v>
      </c>
      <c r="B399" s="11">
        <v>200</v>
      </c>
      <c r="C399" s="14">
        <v>134022.5</v>
      </c>
      <c r="D399" s="14"/>
    </row>
    <row r="400" spans="1:4" ht="21">
      <c r="A400" s="13" t="s">
        <v>6</v>
      </c>
      <c r="B400" s="11">
        <v>250</v>
      </c>
      <c r="C400" s="14">
        <v>3257679.63</v>
      </c>
      <c r="D400" s="14"/>
    </row>
    <row r="401" spans="1:4" ht="21">
      <c r="A401" s="13" t="s">
        <v>120</v>
      </c>
      <c r="B401" s="11">
        <v>270</v>
      </c>
      <c r="C401" s="14">
        <v>1429118.1</v>
      </c>
      <c r="D401" s="14"/>
    </row>
    <row r="402" spans="1:4" ht="21">
      <c r="A402" s="13" t="s">
        <v>15</v>
      </c>
      <c r="B402" s="11">
        <v>300</v>
      </c>
      <c r="C402" s="14">
        <v>256000.24</v>
      </c>
      <c r="D402" s="14"/>
    </row>
    <row r="403" spans="1:4" ht="21">
      <c r="A403" s="15" t="s">
        <v>16</v>
      </c>
      <c r="B403" s="11">
        <v>400</v>
      </c>
      <c r="C403" s="16">
        <v>1476000</v>
      </c>
      <c r="D403" s="16"/>
    </row>
    <row r="404" spans="1:4" ht="21">
      <c r="A404" s="15" t="s">
        <v>17</v>
      </c>
      <c r="B404" s="11">
        <v>450</v>
      </c>
      <c r="C404" s="16">
        <v>1082500</v>
      </c>
      <c r="D404" s="16"/>
    </row>
    <row r="405" spans="1:4" ht="21">
      <c r="A405" s="15" t="s">
        <v>18</v>
      </c>
      <c r="B405" s="11">
        <v>500</v>
      </c>
      <c r="C405" s="16">
        <v>0</v>
      </c>
      <c r="D405" s="16"/>
    </row>
    <row r="406" spans="1:4" ht="21">
      <c r="A406" s="15" t="s">
        <v>19</v>
      </c>
      <c r="B406" s="11"/>
      <c r="C406" s="16">
        <v>0</v>
      </c>
      <c r="D406" s="16"/>
    </row>
    <row r="407" spans="1:4" ht="21">
      <c r="A407" s="13" t="s">
        <v>32</v>
      </c>
      <c r="B407" s="17"/>
      <c r="C407" s="16"/>
      <c r="D407" s="16">
        <v>31817776.37</v>
      </c>
    </row>
    <row r="408" spans="1:4" ht="21">
      <c r="A408" s="13" t="s">
        <v>33</v>
      </c>
      <c r="B408" s="17"/>
      <c r="C408" s="16"/>
      <c r="D408" s="16">
        <v>116275.48</v>
      </c>
    </row>
    <row r="409" spans="1:4" ht="21">
      <c r="A409" s="13" t="s">
        <v>10</v>
      </c>
      <c r="B409" s="17">
        <v>700</v>
      </c>
      <c r="C409" s="14"/>
      <c r="D409" s="14">
        <v>19016594.95</v>
      </c>
    </row>
    <row r="410" spans="1:4" ht="21">
      <c r="A410" s="13" t="s">
        <v>34</v>
      </c>
      <c r="B410" s="18">
        <v>703</v>
      </c>
      <c r="C410" s="16"/>
      <c r="D410" s="16">
        <v>10589227.81</v>
      </c>
    </row>
    <row r="411" spans="1:4" ht="21">
      <c r="A411" s="19"/>
      <c r="B411" s="8"/>
      <c r="C411" s="9">
        <f>SUM(C385:C410)</f>
        <v>61539874.610000014</v>
      </c>
      <c r="D411" s="20">
        <f>SUM(D385:D410)</f>
        <v>61539874.61</v>
      </c>
    </row>
    <row r="412" spans="1:4" ht="21">
      <c r="A412" s="21"/>
      <c r="B412" s="22"/>
      <c r="C412" s="23"/>
      <c r="D412" s="24"/>
    </row>
    <row r="413" spans="1:2" ht="21">
      <c r="A413" s="7" t="s">
        <v>35</v>
      </c>
      <c r="B413" s="7" t="s">
        <v>36</v>
      </c>
    </row>
    <row r="415" spans="1:2" ht="21">
      <c r="A415" s="7" t="s">
        <v>35</v>
      </c>
      <c r="B415" s="7" t="s">
        <v>37</v>
      </c>
    </row>
    <row r="417" spans="1:2" ht="21">
      <c r="A417" s="7" t="s">
        <v>35</v>
      </c>
      <c r="B417" s="7" t="s">
        <v>75</v>
      </c>
    </row>
    <row r="419" spans="1:4" ht="21">
      <c r="A419" s="80" t="s">
        <v>21</v>
      </c>
      <c r="B419" s="80"/>
      <c r="C419" s="80"/>
      <c r="D419" s="80"/>
    </row>
    <row r="420" spans="1:4" ht="21">
      <c r="A420" s="80" t="s">
        <v>22</v>
      </c>
      <c r="B420" s="80"/>
      <c r="C420" s="80"/>
      <c r="D420" s="80"/>
    </row>
    <row r="421" spans="1:4" ht="21">
      <c r="A421" s="80" t="s">
        <v>126</v>
      </c>
      <c r="B421" s="80"/>
      <c r="C421" s="80"/>
      <c r="D421" s="80"/>
    </row>
    <row r="422" spans="1:4" ht="21">
      <c r="A422" s="8" t="s">
        <v>0</v>
      </c>
      <c r="B422" s="8" t="s">
        <v>1</v>
      </c>
      <c r="C422" s="9" t="s">
        <v>2</v>
      </c>
      <c r="D422" s="9" t="s">
        <v>3</v>
      </c>
    </row>
    <row r="423" spans="1:4" ht="21">
      <c r="A423" s="76" t="s">
        <v>23</v>
      </c>
      <c r="B423" s="77">
        <v>10</v>
      </c>
      <c r="C423" s="78"/>
      <c r="D423" s="78"/>
    </row>
    <row r="424" spans="1:4" ht="21">
      <c r="A424" s="10" t="s">
        <v>78</v>
      </c>
      <c r="B424" s="11">
        <v>13</v>
      </c>
      <c r="C424" s="12"/>
      <c r="D424" s="12"/>
    </row>
    <row r="425" spans="1:4" ht="21">
      <c r="A425" s="13" t="s">
        <v>24</v>
      </c>
      <c r="B425" s="11">
        <v>21</v>
      </c>
      <c r="C425" s="14"/>
      <c r="D425" s="14"/>
    </row>
    <row r="426" spans="1:4" ht="21">
      <c r="A426" s="13" t="s">
        <v>25</v>
      </c>
      <c r="B426" s="11">
        <v>22</v>
      </c>
      <c r="C426" s="14">
        <v>2734841.14</v>
      </c>
      <c r="D426" s="14"/>
    </row>
    <row r="427" spans="1:4" ht="21">
      <c r="A427" s="13" t="s">
        <v>26</v>
      </c>
      <c r="B427" s="11">
        <v>21</v>
      </c>
      <c r="C427" s="14"/>
      <c r="D427" s="14"/>
    </row>
    <row r="428" spans="1:4" ht="21">
      <c r="A428" s="13" t="s">
        <v>27</v>
      </c>
      <c r="B428" s="11">
        <v>22</v>
      </c>
      <c r="C428" s="14">
        <v>23703458.19</v>
      </c>
      <c r="D428" s="14"/>
    </row>
    <row r="429" spans="1:4" ht="21">
      <c r="A429" s="13" t="s">
        <v>28</v>
      </c>
      <c r="B429" s="11">
        <v>23</v>
      </c>
      <c r="C429" s="14">
        <v>6730861.58</v>
      </c>
      <c r="D429" s="14"/>
    </row>
    <row r="430" spans="1:4" ht="21">
      <c r="A430" s="13" t="s">
        <v>29</v>
      </c>
      <c r="B430" s="11">
        <v>701</v>
      </c>
      <c r="C430" s="14">
        <v>4281366.45</v>
      </c>
      <c r="D430" s="14"/>
    </row>
    <row r="431" spans="1:4" ht="21">
      <c r="A431" s="13" t="s">
        <v>5</v>
      </c>
      <c r="B431" s="11">
        <v>90</v>
      </c>
      <c r="C431" s="14">
        <v>468696</v>
      </c>
      <c r="D431" s="14"/>
    </row>
    <row r="432" spans="1:4" ht="21">
      <c r="A432" s="13" t="s">
        <v>88</v>
      </c>
      <c r="B432" s="11"/>
      <c r="C432" s="14">
        <v>78450</v>
      </c>
      <c r="D432" s="14"/>
    </row>
    <row r="433" spans="1:4" ht="21">
      <c r="A433" s="13" t="s">
        <v>118</v>
      </c>
      <c r="B433" s="11">
        <v>0</v>
      </c>
      <c r="C433" s="14">
        <v>7479471.78</v>
      </c>
      <c r="D433" s="14"/>
    </row>
    <row r="434" spans="1:4" ht="21">
      <c r="A434" s="13" t="s">
        <v>117</v>
      </c>
      <c r="B434" s="11">
        <v>100</v>
      </c>
      <c r="C434" s="14">
        <v>5513868</v>
      </c>
      <c r="D434" s="14"/>
    </row>
    <row r="435" spans="1:4" ht="21">
      <c r="A435" s="13" t="s">
        <v>12</v>
      </c>
      <c r="B435" s="11">
        <v>120</v>
      </c>
      <c r="C435" s="14">
        <v>562660</v>
      </c>
      <c r="D435" s="14"/>
    </row>
    <row r="436" spans="1:4" ht="21">
      <c r="A436" s="13" t="s">
        <v>119</v>
      </c>
      <c r="B436" s="11">
        <v>130</v>
      </c>
      <c r="C436" s="14">
        <v>2350881</v>
      </c>
      <c r="D436" s="14"/>
    </row>
    <row r="437" spans="1:4" ht="21">
      <c r="A437" s="13" t="s">
        <v>9</v>
      </c>
      <c r="B437" s="11">
        <v>200</v>
      </c>
      <c r="C437" s="14">
        <v>134022.5</v>
      </c>
      <c r="D437" s="14"/>
    </row>
    <row r="438" spans="1:4" ht="21">
      <c r="A438" s="13" t="s">
        <v>6</v>
      </c>
      <c r="B438" s="11">
        <v>250</v>
      </c>
      <c r="C438" s="14">
        <v>3257679.63</v>
      </c>
      <c r="D438" s="14"/>
    </row>
    <row r="439" spans="1:4" ht="21">
      <c r="A439" s="13" t="s">
        <v>120</v>
      </c>
      <c r="B439" s="11">
        <v>270</v>
      </c>
      <c r="C439" s="14">
        <v>1429118.1</v>
      </c>
      <c r="D439" s="14"/>
    </row>
    <row r="440" spans="1:4" ht="21">
      <c r="A440" s="13" t="s">
        <v>15</v>
      </c>
      <c r="B440" s="11">
        <v>300</v>
      </c>
      <c r="C440" s="14">
        <v>256000.24</v>
      </c>
      <c r="D440" s="14"/>
    </row>
    <row r="441" spans="1:4" ht="21">
      <c r="A441" s="15" t="s">
        <v>16</v>
      </c>
      <c r="B441" s="11">
        <v>400</v>
      </c>
      <c r="C441" s="16">
        <v>1476000</v>
      </c>
      <c r="D441" s="16"/>
    </row>
    <row r="442" spans="1:4" ht="21">
      <c r="A442" s="15" t="s">
        <v>17</v>
      </c>
      <c r="B442" s="11">
        <v>450</v>
      </c>
      <c r="C442" s="16">
        <v>1082500</v>
      </c>
      <c r="D442" s="16"/>
    </row>
    <row r="443" spans="1:4" ht="21">
      <c r="A443" s="15" t="s">
        <v>18</v>
      </c>
      <c r="B443" s="11">
        <v>500</v>
      </c>
      <c r="C443" s="16">
        <v>0</v>
      </c>
      <c r="D443" s="16"/>
    </row>
    <row r="444" spans="1:4" ht="21">
      <c r="A444" s="15" t="s">
        <v>19</v>
      </c>
      <c r="B444" s="11"/>
      <c r="C444" s="16">
        <v>0</v>
      </c>
      <c r="D444" s="16"/>
    </row>
    <row r="445" spans="1:4" ht="21">
      <c r="A445" s="13" t="s">
        <v>32</v>
      </c>
      <c r="B445" s="17"/>
      <c r="C445" s="16"/>
      <c r="D445" s="16">
        <v>31817776.37</v>
      </c>
    </row>
    <row r="446" spans="1:4" ht="21">
      <c r="A446" s="13" t="s">
        <v>33</v>
      </c>
      <c r="B446" s="17"/>
      <c r="C446" s="16"/>
      <c r="D446" s="16">
        <v>116275.48</v>
      </c>
    </row>
    <row r="447" spans="1:4" ht="21">
      <c r="A447" s="13" t="s">
        <v>10</v>
      </c>
      <c r="B447" s="17">
        <v>700</v>
      </c>
      <c r="C447" s="14"/>
      <c r="D447" s="14">
        <v>19016594.95</v>
      </c>
    </row>
    <row r="448" spans="1:4" ht="21">
      <c r="A448" s="13" t="s">
        <v>34</v>
      </c>
      <c r="B448" s="18">
        <v>703</v>
      </c>
      <c r="C448" s="16"/>
      <c r="D448" s="16">
        <v>10589227.81</v>
      </c>
    </row>
    <row r="449" spans="1:4" ht="21">
      <c r="A449" s="19"/>
      <c r="B449" s="8"/>
      <c r="C449" s="9">
        <f>SUM(C423:C448)</f>
        <v>61539874.610000014</v>
      </c>
      <c r="D449" s="20">
        <f>SUM(D423:D448)</f>
        <v>61539874.61</v>
      </c>
    </row>
    <row r="450" spans="1:4" ht="21">
      <c r="A450" s="21"/>
      <c r="B450" s="22"/>
      <c r="C450" s="23"/>
      <c r="D450" s="24"/>
    </row>
    <row r="451" spans="1:2" ht="21">
      <c r="A451" s="7" t="s">
        <v>35</v>
      </c>
      <c r="B451" s="7" t="s">
        <v>36</v>
      </c>
    </row>
    <row r="453" spans="1:2" ht="21">
      <c r="A453" s="7" t="s">
        <v>35</v>
      </c>
      <c r="B453" s="7" t="s">
        <v>37</v>
      </c>
    </row>
    <row r="455" spans="1:2" ht="21">
      <c r="A455" s="7" t="s">
        <v>35</v>
      </c>
      <c r="B455" s="7" t="s">
        <v>75</v>
      </c>
    </row>
    <row r="457" spans="1:4" ht="21">
      <c r="A457" s="80" t="s">
        <v>21</v>
      </c>
      <c r="B457" s="80"/>
      <c r="C457" s="80"/>
      <c r="D457" s="80"/>
    </row>
    <row r="458" spans="1:4" ht="21">
      <c r="A458" s="80" t="s">
        <v>22</v>
      </c>
      <c r="B458" s="80"/>
      <c r="C458" s="80"/>
      <c r="D458" s="80"/>
    </row>
    <row r="459" spans="1:4" ht="21">
      <c r="A459" s="80" t="s">
        <v>129</v>
      </c>
      <c r="B459" s="80"/>
      <c r="C459" s="80"/>
      <c r="D459" s="80"/>
    </row>
    <row r="460" spans="1:4" ht="21">
      <c r="A460" s="8" t="s">
        <v>0</v>
      </c>
      <c r="B460" s="8" t="s">
        <v>1</v>
      </c>
      <c r="C460" s="9" t="s">
        <v>2</v>
      </c>
      <c r="D460" s="9" t="s">
        <v>3</v>
      </c>
    </row>
    <row r="461" spans="1:4" ht="21">
      <c r="A461" s="76" t="s">
        <v>23</v>
      </c>
      <c r="B461" s="77">
        <v>10</v>
      </c>
      <c r="C461" s="78">
        <v>0</v>
      </c>
      <c r="D461" s="78"/>
    </row>
    <row r="462" spans="1:4" ht="21">
      <c r="A462" s="10" t="s">
        <v>78</v>
      </c>
      <c r="B462" s="11">
        <v>13</v>
      </c>
      <c r="C462" s="12">
        <v>0</v>
      </c>
      <c r="D462" s="12"/>
    </row>
    <row r="463" spans="1:4" ht="21">
      <c r="A463" s="13" t="s">
        <v>24</v>
      </c>
      <c r="B463" s="11">
        <v>21</v>
      </c>
      <c r="C463" s="14">
        <v>0</v>
      </c>
      <c r="D463" s="14"/>
    </row>
    <row r="464" spans="1:4" ht="21">
      <c r="A464" s="13" t="s">
        <v>25</v>
      </c>
      <c r="B464" s="11">
        <v>22</v>
      </c>
      <c r="C464" s="14">
        <v>4890261.15</v>
      </c>
      <c r="D464" s="14"/>
    </row>
    <row r="465" spans="1:4" ht="21">
      <c r="A465" s="13" t="s">
        <v>26</v>
      </c>
      <c r="B465" s="11">
        <v>21</v>
      </c>
      <c r="C465" s="14">
        <v>0</v>
      </c>
      <c r="D465" s="14"/>
    </row>
    <row r="466" spans="1:4" ht="21">
      <c r="A466" s="13" t="s">
        <v>27</v>
      </c>
      <c r="B466" s="11">
        <v>22</v>
      </c>
      <c r="C466" s="14">
        <v>21419882.94</v>
      </c>
      <c r="D466" s="14"/>
    </row>
    <row r="467" spans="1:4" ht="21">
      <c r="A467" s="13" t="s">
        <v>28</v>
      </c>
      <c r="B467" s="11">
        <v>23</v>
      </c>
      <c r="C467" s="14">
        <v>6737688.66</v>
      </c>
      <c r="D467" s="14"/>
    </row>
    <row r="468" spans="1:4" ht="21">
      <c r="A468" s="13" t="s">
        <v>29</v>
      </c>
      <c r="B468" s="11">
        <v>701</v>
      </c>
      <c r="C468" s="14">
        <v>4281366.45</v>
      </c>
      <c r="D468" s="14"/>
    </row>
    <row r="469" spans="1:4" ht="21">
      <c r="A469" s="13" t="s">
        <v>5</v>
      </c>
      <c r="B469" s="11">
        <v>90</v>
      </c>
      <c r="C469" s="14">
        <v>0</v>
      </c>
      <c r="D469" s="14"/>
    </row>
    <row r="470" spans="1:4" ht="21">
      <c r="A470" s="13" t="s">
        <v>88</v>
      </c>
      <c r="B470" s="11"/>
      <c r="C470" s="14">
        <v>0</v>
      </c>
      <c r="D470" s="14"/>
    </row>
    <row r="471" spans="1:4" ht="21">
      <c r="A471" s="13" t="s">
        <v>118</v>
      </c>
      <c r="B471" s="11">
        <v>0</v>
      </c>
      <c r="C471" s="14">
        <v>8593074.78</v>
      </c>
      <c r="D471" s="14"/>
    </row>
    <row r="472" spans="1:4" ht="21">
      <c r="A472" s="13" t="s">
        <v>117</v>
      </c>
      <c r="B472" s="11">
        <v>100</v>
      </c>
      <c r="C472" s="14">
        <v>6231436</v>
      </c>
      <c r="D472" s="14"/>
    </row>
    <row r="473" spans="1:4" ht="21">
      <c r="A473" s="13" t="s">
        <v>12</v>
      </c>
      <c r="B473" s="11">
        <v>120</v>
      </c>
      <c r="C473" s="14">
        <v>614370</v>
      </c>
      <c r="D473" s="14"/>
    </row>
    <row r="474" spans="1:4" ht="21">
      <c r="A474" s="13" t="s">
        <v>119</v>
      </c>
      <c r="B474" s="11">
        <v>130</v>
      </c>
      <c r="C474" s="14">
        <v>2599411</v>
      </c>
      <c r="D474" s="14"/>
    </row>
    <row r="475" spans="1:4" ht="21">
      <c r="A475" s="13" t="s">
        <v>9</v>
      </c>
      <c r="B475" s="11">
        <v>200</v>
      </c>
      <c r="C475" s="14">
        <v>170662.5</v>
      </c>
      <c r="D475" s="14"/>
    </row>
    <row r="476" spans="1:4" ht="21">
      <c r="A476" s="13" t="s">
        <v>6</v>
      </c>
      <c r="B476" s="11">
        <v>250</v>
      </c>
      <c r="C476" s="14">
        <v>3548287.51</v>
      </c>
      <c r="D476" s="14"/>
    </row>
    <row r="477" spans="1:4" ht="21">
      <c r="A477" s="13" t="s">
        <v>120</v>
      </c>
      <c r="B477" s="11">
        <v>270</v>
      </c>
      <c r="C477" s="14">
        <v>1983567.29</v>
      </c>
      <c r="D477" s="14"/>
    </row>
    <row r="478" spans="1:4" ht="21">
      <c r="A478" s="13" t="s">
        <v>15</v>
      </c>
      <c r="B478" s="11">
        <v>300</v>
      </c>
      <c r="C478" s="14">
        <v>304918.29</v>
      </c>
      <c r="D478" s="14"/>
    </row>
    <row r="479" spans="1:4" ht="21">
      <c r="A479" s="15" t="s">
        <v>16</v>
      </c>
      <c r="B479" s="11">
        <v>400</v>
      </c>
      <c r="C479" s="16">
        <v>1466000</v>
      </c>
      <c r="D479" s="16"/>
    </row>
    <row r="480" spans="1:4" ht="21">
      <c r="A480" s="15" t="s">
        <v>17</v>
      </c>
      <c r="B480" s="11">
        <v>450</v>
      </c>
      <c r="C480" s="16">
        <v>1119590</v>
      </c>
      <c r="D480" s="16"/>
    </row>
    <row r="481" spans="1:4" ht="21">
      <c r="A481" s="15" t="s">
        <v>18</v>
      </c>
      <c r="B481" s="11">
        <v>500</v>
      </c>
      <c r="C481" s="16">
        <v>0</v>
      </c>
      <c r="D481" s="16"/>
    </row>
    <row r="482" spans="1:4" ht="21">
      <c r="A482" s="15" t="s">
        <v>19</v>
      </c>
      <c r="B482" s="11"/>
      <c r="C482" s="16">
        <v>0</v>
      </c>
      <c r="D482" s="16"/>
    </row>
    <row r="483" spans="1:4" ht="21">
      <c r="A483" s="13" t="s">
        <v>32</v>
      </c>
      <c r="B483" s="17"/>
      <c r="C483" s="16"/>
      <c r="D483" s="16">
        <v>34733051.92</v>
      </c>
    </row>
    <row r="484" spans="1:4" ht="21">
      <c r="A484" s="13" t="s">
        <v>33</v>
      </c>
      <c r="B484" s="17"/>
      <c r="C484" s="16"/>
      <c r="D484" s="16">
        <v>79928.89</v>
      </c>
    </row>
    <row r="485" spans="1:4" ht="21">
      <c r="A485" s="13" t="s">
        <v>130</v>
      </c>
      <c r="B485" s="17"/>
      <c r="C485" s="16"/>
      <c r="D485" s="16">
        <v>205893</v>
      </c>
    </row>
    <row r="486" spans="1:4" ht="21">
      <c r="A486" s="13" t="s">
        <v>10</v>
      </c>
      <c r="B486" s="17">
        <v>700</v>
      </c>
      <c r="C486" s="14"/>
      <c r="D486" s="14">
        <v>18352414.95</v>
      </c>
    </row>
    <row r="487" spans="1:4" ht="21">
      <c r="A487" s="13" t="s">
        <v>34</v>
      </c>
      <c r="B487" s="18">
        <v>703</v>
      </c>
      <c r="C487" s="16"/>
      <c r="D487" s="16">
        <v>10589227.81</v>
      </c>
    </row>
    <row r="488" spans="1:4" ht="21">
      <c r="A488" s="19"/>
      <c r="B488" s="8"/>
      <c r="C488" s="9">
        <f>SUM(C461:C487)</f>
        <v>63960516.57</v>
      </c>
      <c r="D488" s="20">
        <f>SUM(D461:D487)</f>
        <v>63960516.57000001</v>
      </c>
    </row>
    <row r="489" spans="1:4" ht="21">
      <c r="A489" s="21"/>
      <c r="B489" s="22"/>
      <c r="C489" s="23"/>
      <c r="D489" s="24"/>
    </row>
    <row r="490" spans="1:2" ht="21">
      <c r="A490" s="7" t="s">
        <v>35</v>
      </c>
      <c r="B490" s="7" t="s">
        <v>36</v>
      </c>
    </row>
    <row r="492" spans="1:2" ht="21">
      <c r="A492" s="7" t="s">
        <v>35</v>
      </c>
      <c r="B492" s="7" t="s">
        <v>37</v>
      </c>
    </row>
    <row r="494" spans="1:2" ht="21">
      <c r="A494" s="7" t="s">
        <v>35</v>
      </c>
      <c r="B494" s="7" t="s">
        <v>75</v>
      </c>
    </row>
    <row r="495" spans="1:4" ht="21">
      <c r="A495" s="80" t="s">
        <v>21</v>
      </c>
      <c r="B495" s="80"/>
      <c r="C495" s="80"/>
      <c r="D495" s="80"/>
    </row>
    <row r="496" spans="1:4" ht="21">
      <c r="A496" s="80" t="s">
        <v>131</v>
      </c>
      <c r="B496" s="80"/>
      <c r="C496" s="80"/>
      <c r="D496" s="80"/>
    </row>
    <row r="497" spans="1:4" ht="21">
      <c r="A497" s="80" t="s">
        <v>129</v>
      </c>
      <c r="B497" s="80"/>
      <c r="C497" s="80"/>
      <c r="D497" s="80"/>
    </row>
    <row r="498" spans="1:4" ht="21">
      <c r="A498" s="8" t="s">
        <v>0</v>
      </c>
      <c r="B498" s="8" t="s">
        <v>1</v>
      </c>
      <c r="C498" s="9" t="s">
        <v>2</v>
      </c>
      <c r="D498" s="9" t="s">
        <v>3</v>
      </c>
    </row>
    <row r="499" spans="1:4" ht="21">
      <c r="A499" s="76" t="s">
        <v>23</v>
      </c>
      <c r="B499" s="77">
        <v>10</v>
      </c>
      <c r="C499" s="78">
        <v>0</v>
      </c>
      <c r="D499" s="78"/>
    </row>
    <row r="500" spans="1:4" ht="21">
      <c r="A500" s="10" t="s">
        <v>78</v>
      </c>
      <c r="B500" s="11">
        <v>13</v>
      </c>
      <c r="C500" s="12">
        <v>0</v>
      </c>
      <c r="D500" s="12"/>
    </row>
    <row r="501" spans="1:4" ht="21">
      <c r="A501" s="13" t="s">
        <v>24</v>
      </c>
      <c r="B501" s="11">
        <v>21</v>
      </c>
      <c r="C501" s="14">
        <v>0</v>
      </c>
      <c r="D501" s="14"/>
    </row>
    <row r="502" spans="1:4" ht="21">
      <c r="A502" s="13" t="s">
        <v>25</v>
      </c>
      <c r="B502" s="11">
        <v>22</v>
      </c>
      <c r="C502" s="14">
        <v>4890261.15</v>
      </c>
      <c r="D502" s="14"/>
    </row>
    <row r="503" spans="1:4" ht="21">
      <c r="A503" s="13" t="s">
        <v>26</v>
      </c>
      <c r="B503" s="11">
        <v>21</v>
      </c>
      <c r="C503" s="14">
        <v>0</v>
      </c>
      <c r="D503" s="14"/>
    </row>
    <row r="504" spans="1:4" ht="21">
      <c r="A504" s="13" t="s">
        <v>27</v>
      </c>
      <c r="B504" s="11">
        <v>22</v>
      </c>
      <c r="C504" s="14">
        <v>21419882.94</v>
      </c>
      <c r="D504" s="14"/>
    </row>
    <row r="505" spans="1:4" ht="21">
      <c r="A505" s="13" t="s">
        <v>28</v>
      </c>
      <c r="B505" s="11">
        <v>23</v>
      </c>
      <c r="C505" s="14">
        <v>6737688.66</v>
      </c>
      <c r="D505" s="14"/>
    </row>
    <row r="506" spans="1:4" ht="21">
      <c r="A506" s="13" t="s">
        <v>29</v>
      </c>
      <c r="B506" s="11">
        <v>701</v>
      </c>
      <c r="C506" s="14">
        <v>4281366.45</v>
      </c>
      <c r="D506" s="14"/>
    </row>
    <row r="507" spans="1:4" ht="21">
      <c r="A507" s="13" t="s">
        <v>5</v>
      </c>
      <c r="B507" s="11">
        <v>90</v>
      </c>
      <c r="C507" s="14">
        <v>0</v>
      </c>
      <c r="D507" s="14"/>
    </row>
    <row r="508" spans="1:4" ht="21">
      <c r="A508" s="13" t="s">
        <v>88</v>
      </c>
      <c r="B508" s="11"/>
      <c r="C508" s="14">
        <v>0</v>
      </c>
      <c r="D508" s="14"/>
    </row>
    <row r="509" spans="1:4" ht="21">
      <c r="A509" s="13" t="s">
        <v>118</v>
      </c>
      <c r="B509" s="11">
        <v>0</v>
      </c>
      <c r="C509" s="14">
        <v>8593074.78</v>
      </c>
      <c r="D509" s="14"/>
    </row>
    <row r="510" spans="1:4" ht="21">
      <c r="A510" s="13" t="s">
        <v>117</v>
      </c>
      <c r="B510" s="11">
        <v>100</v>
      </c>
      <c r="C510" s="14">
        <v>6231436</v>
      </c>
      <c r="D510" s="14"/>
    </row>
    <row r="511" spans="1:4" ht="21">
      <c r="A511" s="13" t="s">
        <v>12</v>
      </c>
      <c r="B511" s="11">
        <v>120</v>
      </c>
      <c r="C511" s="14">
        <v>614370</v>
      </c>
      <c r="D511" s="14"/>
    </row>
    <row r="512" spans="1:4" ht="21">
      <c r="A512" s="13" t="s">
        <v>119</v>
      </c>
      <c r="B512" s="11">
        <v>130</v>
      </c>
      <c r="C512" s="14">
        <v>2599411</v>
      </c>
      <c r="D512" s="14"/>
    </row>
    <row r="513" spans="1:4" ht="21">
      <c r="A513" s="13" t="s">
        <v>9</v>
      </c>
      <c r="B513" s="11">
        <v>200</v>
      </c>
      <c r="C513" s="14">
        <v>170662.5</v>
      </c>
      <c r="D513" s="14"/>
    </row>
    <row r="514" spans="1:4" ht="21">
      <c r="A514" s="13" t="s">
        <v>6</v>
      </c>
      <c r="B514" s="11">
        <v>250</v>
      </c>
      <c r="C514" s="14">
        <v>3548287.51</v>
      </c>
      <c r="D514" s="14"/>
    </row>
    <row r="515" spans="1:4" ht="21">
      <c r="A515" s="13" t="s">
        <v>120</v>
      </c>
      <c r="B515" s="11">
        <v>270</v>
      </c>
      <c r="C515" s="14">
        <v>1983567.29</v>
      </c>
      <c r="D515" s="14"/>
    </row>
    <row r="516" spans="1:4" ht="21">
      <c r="A516" s="13" t="s">
        <v>15</v>
      </c>
      <c r="B516" s="11">
        <v>300</v>
      </c>
      <c r="C516" s="14">
        <v>304918.29</v>
      </c>
      <c r="D516" s="14"/>
    </row>
    <row r="517" spans="1:4" ht="21">
      <c r="A517" s="15" t="s">
        <v>16</v>
      </c>
      <c r="B517" s="11">
        <v>400</v>
      </c>
      <c r="C517" s="16">
        <v>1466000</v>
      </c>
      <c r="D517" s="16"/>
    </row>
    <row r="518" spans="1:4" ht="21">
      <c r="A518" s="15" t="s">
        <v>17</v>
      </c>
      <c r="B518" s="11">
        <v>450</v>
      </c>
      <c r="C518" s="16">
        <v>1119590</v>
      </c>
      <c r="D518" s="16"/>
    </row>
    <row r="519" spans="1:4" ht="21">
      <c r="A519" s="15" t="s">
        <v>18</v>
      </c>
      <c r="B519" s="11">
        <v>500</v>
      </c>
      <c r="C519" s="16">
        <v>0</v>
      </c>
      <c r="D519" s="16"/>
    </row>
    <row r="520" spans="1:4" ht="21">
      <c r="A520" s="15" t="s">
        <v>19</v>
      </c>
      <c r="B520" s="11"/>
      <c r="C520" s="16">
        <v>0</v>
      </c>
      <c r="D520" s="16"/>
    </row>
    <row r="521" spans="1:4" ht="21">
      <c r="A521" s="13" t="s">
        <v>32</v>
      </c>
      <c r="B521" s="17"/>
      <c r="C521" s="16"/>
      <c r="D521" s="16">
        <v>34733051.92</v>
      </c>
    </row>
    <row r="522" spans="1:4" ht="21">
      <c r="A522" s="13" t="s">
        <v>33</v>
      </c>
      <c r="B522" s="17"/>
      <c r="C522" s="16"/>
      <c r="D522" s="16">
        <v>79928.89</v>
      </c>
    </row>
    <row r="523" spans="1:4" ht="21">
      <c r="A523" s="13" t="s">
        <v>130</v>
      </c>
      <c r="B523" s="17"/>
      <c r="C523" s="16"/>
      <c r="D523" s="16">
        <v>205893</v>
      </c>
    </row>
    <row r="524" spans="1:4" ht="21">
      <c r="A524" s="13" t="s">
        <v>10</v>
      </c>
      <c r="B524" s="17">
        <v>700</v>
      </c>
      <c r="C524" s="14"/>
      <c r="D524" s="14">
        <v>18352414.95</v>
      </c>
    </row>
    <row r="525" spans="1:4" ht="21">
      <c r="A525" s="13" t="s">
        <v>34</v>
      </c>
      <c r="B525" s="18">
        <v>703</v>
      </c>
      <c r="C525" s="16"/>
      <c r="D525" s="16">
        <v>10589227.81</v>
      </c>
    </row>
    <row r="526" spans="1:4" ht="21">
      <c r="A526" s="19"/>
      <c r="B526" s="8"/>
      <c r="C526" s="9">
        <f>SUM(C499:C525)</f>
        <v>63960516.57</v>
      </c>
      <c r="D526" s="20">
        <f>SUM(D499:D525)</f>
        <v>63960516.57000001</v>
      </c>
    </row>
    <row r="527" spans="1:4" ht="21">
      <c r="A527" s="21"/>
      <c r="B527" s="22"/>
      <c r="C527" s="23"/>
      <c r="D527" s="24"/>
    </row>
  </sheetData>
  <sheetProtection/>
  <mergeCells count="42">
    <mergeCell ref="A495:D495"/>
    <mergeCell ref="A496:D496"/>
    <mergeCell ref="A497:D497"/>
    <mergeCell ref="A419:D419"/>
    <mergeCell ref="A420:D420"/>
    <mergeCell ref="A421:D421"/>
    <mergeCell ref="A457:D457"/>
    <mergeCell ref="A458:D458"/>
    <mergeCell ref="A117:D117"/>
    <mergeCell ref="A77:D77"/>
    <mergeCell ref="A78:D78"/>
    <mergeCell ref="A79:D79"/>
    <mergeCell ref="A191:D191"/>
    <mergeCell ref="A459:D459"/>
    <mergeCell ref="A382:D382"/>
    <mergeCell ref="A383:D383"/>
    <mergeCell ref="A1:D1"/>
    <mergeCell ref="A2:D2"/>
    <mergeCell ref="A3:D3"/>
    <mergeCell ref="A40:D40"/>
    <mergeCell ref="A41:D41"/>
    <mergeCell ref="A39:D39"/>
    <mergeCell ref="A115:D115"/>
    <mergeCell ref="A116:D116"/>
    <mergeCell ref="A192:D192"/>
    <mergeCell ref="A193:D193"/>
    <mergeCell ref="A153:D153"/>
    <mergeCell ref="A154:D154"/>
    <mergeCell ref="A155:D155"/>
    <mergeCell ref="A381:D381"/>
    <mergeCell ref="A267:D267"/>
    <mergeCell ref="A268:D268"/>
    <mergeCell ref="A269:D269"/>
    <mergeCell ref="A229:D229"/>
    <mergeCell ref="A230:D230"/>
    <mergeCell ref="A231:D231"/>
    <mergeCell ref="A343:D343"/>
    <mergeCell ref="A344:D344"/>
    <mergeCell ref="A345:D345"/>
    <mergeCell ref="A305:D305"/>
    <mergeCell ref="A306:D306"/>
    <mergeCell ref="A307:D307"/>
  </mergeCells>
  <printOptions/>
  <pageMargins left="0.7086614173228347" right="0.35433070866141736" top="0.2362204724409449" bottom="0.2755905511811024" header="0.15748031496062992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6"/>
  <sheetViews>
    <sheetView zoomScalePageLayoutView="0" workbookViewId="0" topLeftCell="A163">
      <selection activeCell="A3" sqref="A3:E3"/>
    </sheetView>
  </sheetViews>
  <sheetFormatPr defaultColWidth="9.140625" defaultRowHeight="15"/>
  <cols>
    <col min="1" max="1" width="14.421875" style="40" customWidth="1"/>
    <col min="2" max="2" width="15.28125" style="40" customWidth="1"/>
    <col min="3" max="3" width="32.140625" style="40" customWidth="1"/>
    <col min="4" max="4" width="10.7109375" style="40" customWidth="1"/>
    <col min="5" max="5" width="18.7109375" style="40" customWidth="1"/>
    <col min="6" max="7" width="8.00390625" style="40" hidden="1" customWidth="1"/>
    <col min="8" max="16384" width="9.00390625" style="40" customWidth="1"/>
  </cols>
  <sheetData>
    <row r="1" spans="1:5" ht="23.25">
      <c r="A1" s="41" t="s">
        <v>21</v>
      </c>
      <c r="B1" s="1"/>
      <c r="C1" s="2"/>
      <c r="D1" s="42" t="s">
        <v>79</v>
      </c>
      <c r="E1" s="1"/>
    </row>
    <row r="2" spans="1:5" ht="23.25">
      <c r="A2" s="1"/>
      <c r="B2" s="1"/>
      <c r="C2" s="2"/>
      <c r="D2" s="3"/>
      <c r="E2" s="1"/>
    </row>
    <row r="3" spans="1:5" ht="23.25">
      <c r="A3" s="86" t="s">
        <v>41</v>
      </c>
      <c r="B3" s="86"/>
      <c r="C3" s="86"/>
      <c r="D3" s="86"/>
      <c r="E3" s="86"/>
    </row>
    <row r="4" spans="1:5" ht="23.25">
      <c r="A4" s="1"/>
      <c r="B4" s="1"/>
      <c r="C4" s="2"/>
      <c r="D4" s="42" t="s">
        <v>90</v>
      </c>
      <c r="E4" s="1"/>
    </row>
    <row r="5" spans="1:5" ht="23.25">
      <c r="A5" s="1"/>
      <c r="B5" s="1"/>
      <c r="C5" s="2"/>
      <c r="D5" s="3"/>
      <c r="E5" s="1"/>
    </row>
    <row r="6" spans="1:5" ht="23.25">
      <c r="A6" s="81" t="s">
        <v>42</v>
      </c>
      <c r="B6" s="82"/>
      <c r="C6" s="83" t="s">
        <v>0</v>
      </c>
      <c r="D6" s="83" t="s">
        <v>1</v>
      </c>
      <c r="E6" s="43" t="s">
        <v>40</v>
      </c>
    </row>
    <row r="7" spans="1:5" ht="23.25">
      <c r="A7" s="32" t="s">
        <v>39</v>
      </c>
      <c r="B7" s="32" t="s">
        <v>43</v>
      </c>
      <c r="C7" s="84"/>
      <c r="D7" s="84"/>
      <c r="E7" s="32" t="s">
        <v>43</v>
      </c>
    </row>
    <row r="8" spans="1:5" ht="23.25">
      <c r="A8" s="44" t="s">
        <v>44</v>
      </c>
      <c r="B8" s="44" t="s">
        <v>44</v>
      </c>
      <c r="C8" s="85"/>
      <c r="D8" s="85"/>
      <c r="E8" s="44" t="s">
        <v>44</v>
      </c>
    </row>
    <row r="9" spans="1:5" ht="23.25">
      <c r="A9" s="5"/>
      <c r="B9" s="5">
        <v>28307696.38</v>
      </c>
      <c r="C9" s="4" t="s">
        <v>45</v>
      </c>
      <c r="D9" s="45"/>
      <c r="E9" s="5">
        <v>28307696.38</v>
      </c>
    </row>
    <row r="10" spans="1:5" ht="23.25">
      <c r="A10" s="46"/>
      <c r="B10" s="6"/>
      <c r="C10" s="4" t="s">
        <v>46</v>
      </c>
      <c r="D10" s="47"/>
      <c r="E10" s="48"/>
    </row>
    <row r="11" spans="1:5" ht="23.25">
      <c r="A11" s="46">
        <v>159800</v>
      </c>
      <c r="B11" s="37">
        <v>0</v>
      </c>
      <c r="C11" s="2" t="s">
        <v>47</v>
      </c>
      <c r="D11" s="27">
        <v>100</v>
      </c>
      <c r="E11" s="37">
        <v>0</v>
      </c>
    </row>
    <row r="12" spans="1:5" ht="23.25">
      <c r="A12" s="46">
        <v>115000</v>
      </c>
      <c r="B12" s="37">
        <v>5985</v>
      </c>
      <c r="C12" s="2" t="s">
        <v>48</v>
      </c>
      <c r="D12" s="27">
        <v>120</v>
      </c>
      <c r="E12" s="37">
        <v>5985</v>
      </c>
    </row>
    <row r="13" spans="1:5" ht="23.25">
      <c r="A13" s="46">
        <v>190500</v>
      </c>
      <c r="B13" s="37">
        <v>5350</v>
      </c>
      <c r="C13" s="2" t="s">
        <v>49</v>
      </c>
      <c r="D13" s="27">
        <v>200</v>
      </c>
      <c r="E13" s="37">
        <v>5350</v>
      </c>
    </row>
    <row r="14" spans="1:5" ht="23.25">
      <c r="A14" s="46">
        <v>20100</v>
      </c>
      <c r="B14" s="37">
        <v>3093</v>
      </c>
      <c r="C14" s="2" t="s">
        <v>20</v>
      </c>
      <c r="D14" s="27">
        <v>300</v>
      </c>
      <c r="E14" s="37">
        <v>3093</v>
      </c>
    </row>
    <row r="15" spans="1:5" ht="23.25">
      <c r="A15" s="49">
        <v>15114600</v>
      </c>
      <c r="B15" s="37">
        <v>38762.83</v>
      </c>
      <c r="C15" s="2" t="s">
        <v>50</v>
      </c>
      <c r="D15" s="27">
        <v>1000</v>
      </c>
      <c r="E15" s="37">
        <v>38762.83</v>
      </c>
    </row>
    <row r="16" spans="1:5" ht="23.25">
      <c r="A16" s="46">
        <v>11900000</v>
      </c>
      <c r="B16" s="50">
        <v>0</v>
      </c>
      <c r="C16" s="26" t="s">
        <v>11</v>
      </c>
      <c r="D16" s="27">
        <v>2000</v>
      </c>
      <c r="E16" s="50">
        <v>0</v>
      </c>
    </row>
    <row r="17" spans="1:5" ht="24" thickBot="1">
      <c r="A17" s="46"/>
      <c r="B17" s="30">
        <f>SUM(B11:B16)</f>
        <v>53190.83</v>
      </c>
      <c r="C17" s="26"/>
      <c r="D17" s="28"/>
      <c r="E17" s="30">
        <f>SUM(E11:E16)</f>
        <v>53190.83</v>
      </c>
    </row>
    <row r="18" spans="1:5" ht="24" thickTop="1">
      <c r="A18" s="46"/>
      <c r="B18" s="36">
        <v>41511.53</v>
      </c>
      <c r="C18" s="2" t="s">
        <v>33</v>
      </c>
      <c r="D18" s="28"/>
      <c r="E18" s="36">
        <v>41511.53</v>
      </c>
    </row>
    <row r="19" spans="1:5" ht="23.25">
      <c r="A19" s="51"/>
      <c r="B19" s="37"/>
      <c r="C19" s="2" t="s">
        <v>5</v>
      </c>
      <c r="D19" s="52"/>
      <c r="E19" s="37">
        <v>0</v>
      </c>
    </row>
    <row r="20" spans="1:5" ht="23.25">
      <c r="A20" s="51"/>
      <c r="B20" s="36"/>
      <c r="C20" s="2"/>
      <c r="D20" s="52"/>
      <c r="E20" s="37"/>
    </row>
    <row r="21" spans="1:5" ht="23.25">
      <c r="A21" s="6"/>
      <c r="B21" s="36"/>
      <c r="C21" s="2"/>
      <c r="D21" s="47"/>
      <c r="E21" s="37"/>
    </row>
    <row r="22" spans="1:5" ht="23.25">
      <c r="A22" s="6"/>
      <c r="B22" s="36"/>
      <c r="C22" s="2"/>
      <c r="D22" s="47"/>
      <c r="E22" s="37"/>
    </row>
    <row r="23" spans="1:5" ht="23.25">
      <c r="A23" s="6"/>
      <c r="B23" s="36"/>
      <c r="C23" s="2"/>
      <c r="D23" s="47"/>
      <c r="E23" s="37"/>
    </row>
    <row r="24" spans="1:5" ht="23.25">
      <c r="A24" s="6"/>
      <c r="B24" s="36"/>
      <c r="C24" s="2"/>
      <c r="D24" s="47"/>
      <c r="E24" s="37"/>
    </row>
    <row r="25" spans="1:5" ht="23.25">
      <c r="A25" s="6"/>
      <c r="B25" s="36"/>
      <c r="C25" s="2"/>
      <c r="D25" s="47"/>
      <c r="E25" s="37"/>
    </row>
    <row r="26" spans="1:5" ht="23.25">
      <c r="A26" s="6"/>
      <c r="B26" s="36"/>
      <c r="C26" s="2"/>
      <c r="D26" s="47"/>
      <c r="E26" s="37"/>
    </row>
    <row r="27" spans="1:5" ht="23.25">
      <c r="A27" s="6"/>
      <c r="B27" s="36"/>
      <c r="C27" s="2"/>
      <c r="D27" s="47"/>
      <c r="E27" s="37"/>
    </row>
    <row r="28" spans="1:5" ht="23.25">
      <c r="A28" s="6"/>
      <c r="B28" s="36"/>
      <c r="C28" s="2"/>
      <c r="D28" s="47"/>
      <c r="E28" s="50"/>
    </row>
    <row r="29" spans="1:5" ht="24" thickBot="1">
      <c r="A29" s="6"/>
      <c r="B29" s="30">
        <f>SUM(B18:B28)</f>
        <v>41511.53</v>
      </c>
      <c r="C29" s="31"/>
      <c r="D29" s="53"/>
      <c r="E29" s="30">
        <f>SUM(E18:E28)</f>
        <v>41511.53</v>
      </c>
    </row>
    <row r="30" spans="1:5" ht="24.75" thickBot="1" thickTop="1">
      <c r="A30" s="54">
        <f>SUM(A11:A29)</f>
        <v>27500000</v>
      </c>
      <c r="B30" s="55">
        <f>B17+B29</f>
        <v>94702.36</v>
      </c>
      <c r="C30" s="87" t="s">
        <v>51</v>
      </c>
      <c r="D30" s="88"/>
      <c r="E30" s="55">
        <f>E17+E29</f>
        <v>94702.36</v>
      </c>
    </row>
    <row r="31" spans="1:5" ht="24" thickTop="1">
      <c r="A31" s="66"/>
      <c r="B31" s="34"/>
      <c r="C31" s="33"/>
      <c r="D31" s="33"/>
      <c r="E31" s="34"/>
    </row>
    <row r="32" spans="1:5" ht="23.25">
      <c r="A32" s="66"/>
      <c r="B32" s="34"/>
      <c r="C32" s="33"/>
      <c r="D32" s="33"/>
      <c r="E32" s="34"/>
    </row>
    <row r="33" spans="1:5" ht="23.25">
      <c r="A33" s="66"/>
      <c r="B33" s="34"/>
      <c r="C33" s="33"/>
      <c r="D33" s="33"/>
      <c r="E33" s="34"/>
    </row>
    <row r="34" spans="1:5" ht="23.25">
      <c r="A34" s="66"/>
      <c r="B34" s="34"/>
      <c r="C34" s="33"/>
      <c r="D34" s="33"/>
      <c r="E34" s="34"/>
    </row>
    <row r="35" spans="1:5" ht="23.25">
      <c r="A35" s="1"/>
      <c r="B35" s="1"/>
      <c r="C35" s="3" t="s">
        <v>52</v>
      </c>
      <c r="D35" s="3"/>
      <c r="E35" s="1"/>
    </row>
    <row r="36" spans="1:5" ht="23.25">
      <c r="A36" s="81" t="s">
        <v>42</v>
      </c>
      <c r="B36" s="82"/>
      <c r="C36" s="83" t="s">
        <v>0</v>
      </c>
      <c r="D36" s="83" t="s">
        <v>1</v>
      </c>
      <c r="E36" s="43" t="s">
        <v>40</v>
      </c>
    </row>
    <row r="37" spans="1:5" ht="23.25">
      <c r="A37" s="32" t="s">
        <v>39</v>
      </c>
      <c r="B37" s="32" t="s">
        <v>43</v>
      </c>
      <c r="C37" s="84"/>
      <c r="D37" s="84"/>
      <c r="E37" s="32" t="s">
        <v>43</v>
      </c>
    </row>
    <row r="38" spans="1:5" ht="23.25">
      <c r="A38" s="44" t="s">
        <v>44</v>
      </c>
      <c r="B38" s="44" t="s">
        <v>44</v>
      </c>
      <c r="C38" s="85"/>
      <c r="D38" s="85"/>
      <c r="E38" s="44" t="s">
        <v>44</v>
      </c>
    </row>
    <row r="39" spans="1:5" ht="23.25">
      <c r="A39" s="5"/>
      <c r="B39" s="5"/>
      <c r="C39" s="35" t="s">
        <v>53</v>
      </c>
      <c r="D39" s="45"/>
      <c r="E39" s="5"/>
    </row>
    <row r="40" spans="1:5" ht="23.25">
      <c r="A40" s="56">
        <v>3885850</v>
      </c>
      <c r="B40" s="37">
        <v>0</v>
      </c>
      <c r="C40" s="2" t="s">
        <v>7</v>
      </c>
      <c r="D40" s="57">
        <v>0</v>
      </c>
      <c r="E40" s="37">
        <v>0</v>
      </c>
    </row>
    <row r="41" spans="1:5" ht="23.25">
      <c r="A41" s="56">
        <v>7233270</v>
      </c>
      <c r="B41" s="37">
        <v>507670</v>
      </c>
      <c r="C41" s="2" t="s">
        <v>8</v>
      </c>
      <c r="D41" s="57">
        <v>100</v>
      </c>
      <c r="E41" s="37">
        <v>507670</v>
      </c>
    </row>
    <row r="42" spans="1:5" ht="23.25">
      <c r="A42" s="56">
        <v>641040</v>
      </c>
      <c r="B42" s="37">
        <v>50685</v>
      </c>
      <c r="C42" s="2" t="s">
        <v>12</v>
      </c>
      <c r="D42" s="57">
        <v>120</v>
      </c>
      <c r="E42" s="37">
        <v>50685</v>
      </c>
    </row>
    <row r="43" spans="1:5" ht="23.25">
      <c r="A43" s="56">
        <v>2647440</v>
      </c>
      <c r="B43" s="37">
        <v>200480</v>
      </c>
      <c r="C43" s="2" t="s">
        <v>13</v>
      </c>
      <c r="D43" s="57">
        <v>130</v>
      </c>
      <c r="E43" s="37">
        <v>200480</v>
      </c>
    </row>
    <row r="44" spans="1:5" ht="23.25">
      <c r="A44" s="56">
        <v>407000</v>
      </c>
      <c r="B44" s="37">
        <v>5950</v>
      </c>
      <c r="C44" s="2" t="s">
        <v>9</v>
      </c>
      <c r="D44" s="57">
        <v>200</v>
      </c>
      <c r="E44" s="37">
        <v>5950</v>
      </c>
    </row>
    <row r="45" spans="1:5" ht="23.25">
      <c r="A45" s="56">
        <v>5022000</v>
      </c>
      <c r="B45" s="37">
        <v>4890</v>
      </c>
      <c r="C45" s="2" t="s">
        <v>6</v>
      </c>
      <c r="D45" s="57">
        <v>250</v>
      </c>
      <c r="E45" s="37">
        <v>4890</v>
      </c>
    </row>
    <row r="46" spans="1:5" ht="23.25">
      <c r="A46" s="56">
        <v>2027000</v>
      </c>
      <c r="B46" s="37">
        <v>0</v>
      </c>
      <c r="C46" s="2" t="s">
        <v>14</v>
      </c>
      <c r="D46" s="57">
        <v>270</v>
      </c>
      <c r="E46" s="37">
        <v>0</v>
      </c>
    </row>
    <row r="47" spans="1:5" ht="23.25">
      <c r="A47" s="58">
        <v>335000</v>
      </c>
      <c r="B47" s="37">
        <v>0</v>
      </c>
      <c r="C47" s="2" t="s">
        <v>15</v>
      </c>
      <c r="D47" s="57">
        <v>300</v>
      </c>
      <c r="E47" s="37">
        <v>0</v>
      </c>
    </row>
    <row r="48" spans="1:5" ht="23.25">
      <c r="A48" s="56">
        <v>1560000</v>
      </c>
      <c r="B48" s="37">
        <v>0</v>
      </c>
      <c r="C48" s="2" t="s">
        <v>16</v>
      </c>
      <c r="D48" s="57">
        <v>400</v>
      </c>
      <c r="E48" s="37">
        <v>0</v>
      </c>
    </row>
    <row r="49" spans="1:5" ht="23.25">
      <c r="A49" s="59">
        <v>3721400</v>
      </c>
      <c r="B49" s="37">
        <v>0</v>
      </c>
      <c r="C49" s="26" t="s">
        <v>17</v>
      </c>
      <c r="D49" s="57">
        <v>450</v>
      </c>
      <c r="E49" s="37">
        <v>0</v>
      </c>
    </row>
    <row r="50" spans="1:5" ht="23.25">
      <c r="A50" s="60">
        <v>0</v>
      </c>
      <c r="B50" s="37">
        <v>0</v>
      </c>
      <c r="C50" s="2" t="s">
        <v>18</v>
      </c>
      <c r="D50" s="57">
        <v>500</v>
      </c>
      <c r="E50" s="37">
        <v>0</v>
      </c>
    </row>
    <row r="51" spans="1:5" ht="23.25">
      <c r="A51" s="60">
        <v>20000</v>
      </c>
      <c r="B51" s="61">
        <v>0</v>
      </c>
      <c r="C51" s="2" t="s">
        <v>19</v>
      </c>
      <c r="D51" s="57"/>
      <c r="E51" s="61">
        <v>0</v>
      </c>
    </row>
    <row r="52" spans="1:5" ht="24" thickBot="1">
      <c r="A52" s="60"/>
      <c r="B52" s="30">
        <f>SUM(B40:B51)</f>
        <v>769675</v>
      </c>
      <c r="C52" s="2"/>
      <c r="D52" s="57"/>
      <c r="E52" s="30">
        <f>SUM(E40:E51)</f>
        <v>769675</v>
      </c>
    </row>
    <row r="53" spans="1:5" ht="24" thickTop="1">
      <c r="A53" s="56"/>
      <c r="B53" s="36">
        <v>37403.01</v>
      </c>
      <c r="C53" s="2" t="s">
        <v>33</v>
      </c>
      <c r="D53" s="57"/>
      <c r="E53" s="36">
        <v>37403.01</v>
      </c>
    </row>
    <row r="54" spans="1:5" ht="23.25">
      <c r="A54" s="56"/>
      <c r="B54" s="37">
        <v>99040</v>
      </c>
      <c r="C54" s="2" t="s">
        <v>5</v>
      </c>
      <c r="D54" s="57"/>
      <c r="E54" s="37">
        <v>99040</v>
      </c>
    </row>
    <row r="55" spans="1:5" ht="23.25">
      <c r="A55" s="6"/>
      <c r="B55" s="37">
        <v>498900</v>
      </c>
      <c r="C55" s="2" t="s">
        <v>4</v>
      </c>
      <c r="D55" s="57"/>
      <c r="E55" s="37">
        <v>498900</v>
      </c>
    </row>
    <row r="56" spans="1:5" ht="23.25">
      <c r="A56" s="6"/>
      <c r="B56" s="36">
        <v>954576.87</v>
      </c>
      <c r="C56" s="2" t="s">
        <v>10</v>
      </c>
      <c r="D56" s="47"/>
      <c r="E56" s="37">
        <v>954576.87</v>
      </c>
    </row>
    <row r="57" spans="1:5" ht="23.25">
      <c r="A57" s="6"/>
      <c r="B57" s="36"/>
      <c r="C57" s="2"/>
      <c r="D57" s="47"/>
      <c r="E57" s="37"/>
    </row>
    <row r="58" spans="1:5" ht="23.25">
      <c r="A58" s="6"/>
      <c r="B58" s="36"/>
      <c r="C58" s="2"/>
      <c r="D58" s="47"/>
      <c r="E58" s="37"/>
    </row>
    <row r="59" spans="1:5" ht="24" thickBot="1">
      <c r="A59" s="6"/>
      <c r="B59" s="30">
        <f>SUM(B53:B58)</f>
        <v>1589919.88</v>
      </c>
      <c r="C59" s="2"/>
      <c r="D59" s="53"/>
      <c r="E59" s="30">
        <f>SUM(E53:E58)</f>
        <v>1589919.88</v>
      </c>
    </row>
    <row r="60" spans="1:5" ht="24.75" thickBot="1" thickTop="1">
      <c r="A60" s="54">
        <f>SUM(A40:A59)</f>
        <v>27500000</v>
      </c>
      <c r="B60" s="55">
        <f>B52+B59</f>
        <v>2359594.88</v>
      </c>
      <c r="C60" s="39" t="s">
        <v>54</v>
      </c>
      <c r="D60" s="39"/>
      <c r="E60" s="55">
        <f>E52+E59</f>
        <v>2359594.88</v>
      </c>
    </row>
    <row r="61" spans="1:5" ht="24" thickTop="1">
      <c r="A61" s="1"/>
      <c r="B61" s="62"/>
      <c r="C61" s="39" t="s">
        <v>55</v>
      </c>
      <c r="D61" s="3"/>
      <c r="E61" s="63"/>
    </row>
    <row r="62" spans="1:5" ht="23.25">
      <c r="A62" s="1"/>
      <c r="B62" s="51"/>
      <c r="C62" s="39" t="s">
        <v>56</v>
      </c>
      <c r="D62" s="3"/>
      <c r="E62" s="63"/>
    </row>
    <row r="63" spans="1:5" ht="23.25">
      <c r="A63" s="1"/>
      <c r="B63" s="64">
        <f>B30-B60</f>
        <v>-2264892.52</v>
      </c>
      <c r="C63" s="65" t="s">
        <v>57</v>
      </c>
      <c r="D63" s="3"/>
      <c r="E63" s="64">
        <f>E30-E60</f>
        <v>-2264892.52</v>
      </c>
    </row>
    <row r="64" spans="1:5" ht="24" thickBot="1">
      <c r="A64" s="1"/>
      <c r="B64" s="30">
        <f>B9+B30-B60</f>
        <v>26042803.86</v>
      </c>
      <c r="C64" s="39" t="s">
        <v>58</v>
      </c>
      <c r="D64" s="3"/>
      <c r="E64" s="30">
        <f>E9+E30-E60</f>
        <v>26042803.86</v>
      </c>
    </row>
    <row r="65" ht="20.25" thickTop="1"/>
    <row r="66" ht="23.25">
      <c r="C66" s="2" t="s">
        <v>59</v>
      </c>
    </row>
    <row r="67" ht="23.25">
      <c r="C67" s="2" t="s">
        <v>61</v>
      </c>
    </row>
    <row r="68" ht="23.25">
      <c r="C68" s="2" t="s">
        <v>82</v>
      </c>
    </row>
    <row r="69" spans="1:5" ht="23.25">
      <c r="A69" s="41" t="s">
        <v>21</v>
      </c>
      <c r="B69" s="1"/>
      <c r="C69" s="2"/>
      <c r="D69" s="42" t="s">
        <v>85</v>
      </c>
      <c r="E69" s="1"/>
    </row>
    <row r="70" spans="1:5" ht="23.25">
      <c r="A70" s="1"/>
      <c r="B70" s="1"/>
      <c r="C70" s="2"/>
      <c r="D70" s="3"/>
      <c r="E70" s="1"/>
    </row>
    <row r="71" spans="1:5" ht="23.25">
      <c r="A71" s="86" t="s">
        <v>41</v>
      </c>
      <c r="B71" s="86"/>
      <c r="C71" s="86"/>
      <c r="D71" s="86"/>
      <c r="E71" s="86"/>
    </row>
    <row r="72" spans="1:5" ht="23.25">
      <c r="A72" s="1"/>
      <c r="B72" s="1"/>
      <c r="C72" s="2"/>
      <c r="D72" s="42" t="s">
        <v>90</v>
      </c>
      <c r="E72" s="1"/>
    </row>
    <row r="73" spans="1:5" ht="23.25">
      <c r="A73" s="1"/>
      <c r="B73" s="1"/>
      <c r="C73" s="2"/>
      <c r="D73" s="3"/>
      <c r="E73" s="1"/>
    </row>
    <row r="74" spans="1:5" ht="23.25">
      <c r="A74" s="81" t="s">
        <v>42</v>
      </c>
      <c r="B74" s="82"/>
      <c r="C74" s="83" t="s">
        <v>0</v>
      </c>
      <c r="D74" s="83" t="s">
        <v>1</v>
      </c>
      <c r="E74" s="43" t="s">
        <v>40</v>
      </c>
    </row>
    <row r="75" spans="1:5" ht="23.25">
      <c r="A75" s="32" t="s">
        <v>39</v>
      </c>
      <c r="B75" s="32" t="s">
        <v>43</v>
      </c>
      <c r="C75" s="84"/>
      <c r="D75" s="84"/>
      <c r="E75" s="32" t="s">
        <v>43</v>
      </c>
    </row>
    <row r="76" spans="1:5" ht="23.25">
      <c r="A76" s="44" t="s">
        <v>44</v>
      </c>
      <c r="B76" s="44" t="s">
        <v>44</v>
      </c>
      <c r="C76" s="85"/>
      <c r="D76" s="85"/>
      <c r="E76" s="44" t="s">
        <v>44</v>
      </c>
    </row>
    <row r="77" spans="1:5" ht="23.25">
      <c r="A77" s="5"/>
      <c r="B77" s="5">
        <v>28307696.38</v>
      </c>
      <c r="C77" s="4" t="s">
        <v>45</v>
      </c>
      <c r="D77" s="45"/>
      <c r="E77" s="5">
        <v>26042803.86</v>
      </c>
    </row>
    <row r="78" spans="1:5" ht="23.25">
      <c r="A78" s="46"/>
      <c r="B78" s="6"/>
      <c r="C78" s="4" t="s">
        <v>46</v>
      </c>
      <c r="D78" s="47"/>
      <c r="E78" s="48"/>
    </row>
    <row r="79" spans="1:5" ht="23.25">
      <c r="A79" s="46">
        <v>159800</v>
      </c>
      <c r="B79" s="37">
        <f>B11+E79</f>
        <v>0</v>
      </c>
      <c r="C79" s="2" t="s">
        <v>47</v>
      </c>
      <c r="D79" s="27">
        <v>100</v>
      </c>
      <c r="E79" s="37">
        <v>0</v>
      </c>
    </row>
    <row r="80" spans="1:5" ht="23.25">
      <c r="A80" s="46">
        <v>115000</v>
      </c>
      <c r="B80" s="37">
        <f>B12+E80</f>
        <v>11610</v>
      </c>
      <c r="C80" s="2" t="s">
        <v>48</v>
      </c>
      <c r="D80" s="27">
        <v>120</v>
      </c>
      <c r="E80" s="37">
        <f>5625</f>
        <v>5625</v>
      </c>
    </row>
    <row r="81" spans="1:5" ht="23.25">
      <c r="A81" s="46">
        <v>190500</v>
      </c>
      <c r="B81" s="37">
        <f aca="true" t="shared" si="0" ref="B81:B86">B13+E81</f>
        <v>10000</v>
      </c>
      <c r="C81" s="2" t="s">
        <v>49</v>
      </c>
      <c r="D81" s="27">
        <v>200</v>
      </c>
      <c r="E81" s="37">
        <v>4650</v>
      </c>
    </row>
    <row r="82" spans="1:5" ht="23.25">
      <c r="A82" s="46">
        <v>20100</v>
      </c>
      <c r="B82" s="37">
        <f t="shared" si="0"/>
        <v>6905</v>
      </c>
      <c r="C82" s="2" t="s">
        <v>20</v>
      </c>
      <c r="D82" s="27">
        <v>300</v>
      </c>
      <c r="E82" s="37">
        <v>3812</v>
      </c>
    </row>
    <row r="83" spans="1:5" ht="23.25">
      <c r="A83" s="49">
        <v>15114600</v>
      </c>
      <c r="B83" s="37">
        <f t="shared" si="0"/>
        <v>1693426.1600000001</v>
      </c>
      <c r="C83" s="2" t="s">
        <v>50</v>
      </c>
      <c r="D83" s="27">
        <v>1000</v>
      </c>
      <c r="E83" s="37">
        <v>1654663.33</v>
      </c>
    </row>
    <row r="84" spans="1:5" ht="23.25">
      <c r="A84" s="46">
        <v>11900000</v>
      </c>
      <c r="B84" s="50">
        <f t="shared" si="0"/>
        <v>0</v>
      </c>
      <c r="C84" s="26" t="s">
        <v>11</v>
      </c>
      <c r="D84" s="27">
        <v>2000</v>
      </c>
      <c r="E84" s="50">
        <v>0</v>
      </c>
    </row>
    <row r="85" spans="1:5" ht="24" thickBot="1">
      <c r="A85" s="46"/>
      <c r="B85" s="29">
        <f t="shared" si="0"/>
        <v>1721941.1600000001</v>
      </c>
      <c r="C85" s="26"/>
      <c r="D85" s="28"/>
      <c r="E85" s="30">
        <f>SUM(E79:E84)</f>
        <v>1668750.33</v>
      </c>
    </row>
    <row r="86" spans="1:5" ht="24" thickTop="1">
      <c r="A86" s="46"/>
      <c r="B86" s="36">
        <f t="shared" si="0"/>
        <v>73544.53</v>
      </c>
      <c r="C86" s="2" t="s">
        <v>33</v>
      </c>
      <c r="D86" s="28"/>
      <c r="E86" s="36">
        <v>32033</v>
      </c>
    </row>
    <row r="87" spans="1:5" ht="23.25">
      <c r="A87" s="51"/>
      <c r="B87" s="37">
        <v>0</v>
      </c>
      <c r="C87" s="2" t="s">
        <v>5</v>
      </c>
      <c r="D87" s="52"/>
      <c r="E87" s="37">
        <v>0</v>
      </c>
    </row>
    <row r="88" spans="1:5" ht="23.25">
      <c r="A88" s="51"/>
      <c r="B88" s="36"/>
      <c r="C88" s="2"/>
      <c r="D88" s="52"/>
      <c r="E88" s="37"/>
    </row>
    <row r="89" spans="1:5" ht="23.25">
      <c r="A89" s="6"/>
      <c r="B89" s="36"/>
      <c r="C89" s="2"/>
      <c r="D89" s="47"/>
      <c r="E89" s="37"/>
    </row>
    <row r="90" spans="1:5" ht="23.25">
      <c r="A90" s="6"/>
      <c r="B90" s="36"/>
      <c r="C90" s="2"/>
      <c r="D90" s="47"/>
      <c r="E90" s="37"/>
    </row>
    <row r="91" spans="1:5" ht="23.25">
      <c r="A91" s="6"/>
      <c r="B91" s="36"/>
      <c r="C91" s="2"/>
      <c r="D91" s="47"/>
      <c r="E91" s="37"/>
    </row>
    <row r="92" spans="1:5" ht="23.25">
      <c r="A92" s="6"/>
      <c r="B92" s="36"/>
      <c r="C92" s="2"/>
      <c r="D92" s="47"/>
      <c r="E92" s="37"/>
    </row>
    <row r="93" spans="1:5" ht="23.25">
      <c r="A93" s="6"/>
      <c r="B93" s="36"/>
      <c r="C93" s="2"/>
      <c r="D93" s="47"/>
      <c r="E93" s="37"/>
    </row>
    <row r="94" spans="1:5" ht="23.25">
      <c r="A94" s="6"/>
      <c r="B94" s="36"/>
      <c r="C94" s="2"/>
      <c r="D94" s="47"/>
      <c r="E94" s="37"/>
    </row>
    <row r="95" spans="1:5" ht="23.25">
      <c r="A95" s="6"/>
      <c r="B95" s="36"/>
      <c r="C95" s="2"/>
      <c r="D95" s="47"/>
      <c r="E95" s="37"/>
    </row>
    <row r="96" spans="1:5" ht="23.25">
      <c r="A96" s="6"/>
      <c r="B96" s="36"/>
      <c r="C96" s="2"/>
      <c r="D96" s="47"/>
      <c r="E96" s="50"/>
    </row>
    <row r="97" spans="1:5" ht="24" thickBot="1">
      <c r="A97" s="6"/>
      <c r="B97" s="30">
        <f>SUM(B86:B96)</f>
        <v>73544.53</v>
      </c>
      <c r="C97" s="31"/>
      <c r="D97" s="53"/>
      <c r="E97" s="30">
        <f>SUM(E86:E96)</f>
        <v>32033</v>
      </c>
    </row>
    <row r="98" spans="1:5" ht="24.75" thickBot="1" thickTop="1">
      <c r="A98" s="54">
        <f>SUM(A79:A97)</f>
        <v>27500000</v>
      </c>
      <c r="B98" s="55">
        <f>B85+B97</f>
        <v>1795485.6900000002</v>
      </c>
      <c r="C98" s="87" t="s">
        <v>51</v>
      </c>
      <c r="D98" s="88"/>
      <c r="E98" s="55">
        <f>E85+E97</f>
        <v>1700783.33</v>
      </c>
    </row>
    <row r="99" spans="1:5" ht="24" thickTop="1">
      <c r="A99" s="66"/>
      <c r="B99" s="34"/>
      <c r="C99" s="33"/>
      <c r="D99" s="33"/>
      <c r="E99" s="34"/>
    </row>
    <row r="100" spans="1:5" ht="23.25">
      <c r="A100" s="66"/>
      <c r="B100" s="34"/>
      <c r="C100" s="33"/>
      <c r="D100" s="33"/>
      <c r="E100" s="34"/>
    </row>
    <row r="101" spans="1:5" ht="23.25">
      <c r="A101" s="66"/>
      <c r="B101" s="34"/>
      <c r="C101" s="33"/>
      <c r="D101" s="33"/>
      <c r="E101" s="34"/>
    </row>
    <row r="102" spans="1:5" ht="23.25">
      <c r="A102" s="66"/>
      <c r="B102" s="34"/>
      <c r="C102" s="33"/>
      <c r="D102" s="33"/>
      <c r="E102" s="34"/>
    </row>
    <row r="103" spans="1:5" ht="23.25">
      <c r="A103" s="1"/>
      <c r="B103" s="1"/>
      <c r="C103" s="3" t="s">
        <v>52</v>
      </c>
      <c r="D103" s="3"/>
      <c r="E103" s="1"/>
    </row>
    <row r="104" spans="1:5" ht="23.25">
      <c r="A104" s="81" t="s">
        <v>42</v>
      </c>
      <c r="B104" s="82"/>
      <c r="C104" s="83" t="s">
        <v>0</v>
      </c>
      <c r="D104" s="83" t="s">
        <v>1</v>
      </c>
      <c r="E104" s="43" t="s">
        <v>40</v>
      </c>
    </row>
    <row r="105" spans="1:5" ht="23.25">
      <c r="A105" s="32" t="s">
        <v>39</v>
      </c>
      <c r="B105" s="32" t="s">
        <v>43</v>
      </c>
      <c r="C105" s="84"/>
      <c r="D105" s="84"/>
      <c r="E105" s="32" t="s">
        <v>43</v>
      </c>
    </row>
    <row r="106" spans="1:5" ht="23.25">
      <c r="A106" s="44" t="s">
        <v>44</v>
      </c>
      <c r="B106" s="44" t="s">
        <v>44</v>
      </c>
      <c r="C106" s="85"/>
      <c r="D106" s="85"/>
      <c r="E106" s="44" t="s">
        <v>44</v>
      </c>
    </row>
    <row r="107" spans="1:5" ht="23.25">
      <c r="A107" s="5"/>
      <c r="B107" s="5"/>
      <c r="C107" s="35" t="s">
        <v>53</v>
      </c>
      <c r="D107" s="45"/>
      <c r="E107" s="5"/>
    </row>
    <row r="108" spans="1:5" ht="23.25">
      <c r="A108" s="56">
        <v>3885850</v>
      </c>
      <c r="B108" s="37">
        <f>B40+E108</f>
        <v>350900</v>
      </c>
      <c r="C108" s="2" t="s">
        <v>7</v>
      </c>
      <c r="D108" s="57">
        <v>0</v>
      </c>
      <c r="E108" s="37">
        <v>350900</v>
      </c>
    </row>
    <row r="109" spans="1:5" ht="23.25">
      <c r="A109" s="56">
        <v>7233270</v>
      </c>
      <c r="B109" s="37">
        <f aca="true" t="shared" si="1" ref="B109:B126">B41+E109</f>
        <v>1023385</v>
      </c>
      <c r="C109" s="2" t="s">
        <v>8</v>
      </c>
      <c r="D109" s="57">
        <v>100</v>
      </c>
      <c r="E109" s="37">
        <v>515715</v>
      </c>
    </row>
    <row r="110" spans="1:5" ht="23.25">
      <c r="A110" s="56">
        <v>641040</v>
      </c>
      <c r="B110" s="37">
        <f t="shared" si="1"/>
        <v>101370</v>
      </c>
      <c r="C110" s="2" t="s">
        <v>12</v>
      </c>
      <c r="D110" s="57">
        <v>120</v>
      </c>
      <c r="E110" s="37">
        <v>50685</v>
      </c>
    </row>
    <row r="111" spans="1:5" ht="23.25">
      <c r="A111" s="56">
        <v>2647440</v>
      </c>
      <c r="B111" s="37">
        <f t="shared" si="1"/>
        <v>400960</v>
      </c>
      <c r="C111" s="2" t="s">
        <v>13</v>
      </c>
      <c r="D111" s="57">
        <v>130</v>
      </c>
      <c r="E111" s="37">
        <v>200480</v>
      </c>
    </row>
    <row r="112" spans="1:5" ht="23.25">
      <c r="A112" s="56">
        <v>407000</v>
      </c>
      <c r="B112" s="37">
        <f t="shared" si="1"/>
        <v>20034</v>
      </c>
      <c r="C112" s="2" t="s">
        <v>9</v>
      </c>
      <c r="D112" s="57">
        <v>200</v>
      </c>
      <c r="E112" s="37">
        <v>14084</v>
      </c>
    </row>
    <row r="113" spans="1:5" ht="23.25">
      <c r="A113" s="56">
        <v>5022000</v>
      </c>
      <c r="B113" s="37">
        <f t="shared" si="1"/>
        <v>252044.65</v>
      </c>
      <c r="C113" s="2" t="s">
        <v>6</v>
      </c>
      <c r="D113" s="57">
        <v>250</v>
      </c>
      <c r="E113" s="37">
        <v>247154.65</v>
      </c>
    </row>
    <row r="114" spans="1:5" ht="23.25">
      <c r="A114" s="56">
        <v>2027000</v>
      </c>
      <c r="B114" s="37">
        <f t="shared" si="1"/>
        <v>37266</v>
      </c>
      <c r="C114" s="2" t="s">
        <v>14</v>
      </c>
      <c r="D114" s="57">
        <v>270</v>
      </c>
      <c r="E114" s="37">
        <v>37266</v>
      </c>
    </row>
    <row r="115" spans="1:5" ht="23.25">
      <c r="A115" s="58">
        <v>335000</v>
      </c>
      <c r="B115" s="37">
        <f t="shared" si="1"/>
        <v>41765.22</v>
      </c>
      <c r="C115" s="2" t="s">
        <v>15</v>
      </c>
      <c r="D115" s="57">
        <v>300</v>
      </c>
      <c r="E115" s="37">
        <v>41765.22</v>
      </c>
    </row>
    <row r="116" spans="1:5" ht="23.25">
      <c r="A116" s="56">
        <v>1560000</v>
      </c>
      <c r="B116" s="37">
        <f t="shared" si="1"/>
        <v>0</v>
      </c>
      <c r="C116" s="2" t="s">
        <v>16</v>
      </c>
      <c r="D116" s="57">
        <v>400</v>
      </c>
      <c r="E116" s="37">
        <v>0</v>
      </c>
    </row>
    <row r="117" spans="1:5" ht="23.25">
      <c r="A117" s="59">
        <v>3721400</v>
      </c>
      <c r="B117" s="37">
        <f t="shared" si="1"/>
        <v>0</v>
      </c>
      <c r="C117" s="26" t="s">
        <v>17</v>
      </c>
      <c r="D117" s="57">
        <v>450</v>
      </c>
      <c r="E117" s="37">
        <v>0</v>
      </c>
    </row>
    <row r="118" spans="1:5" ht="23.25">
      <c r="A118" s="60">
        <v>0</v>
      </c>
      <c r="B118" s="37">
        <f t="shared" si="1"/>
        <v>0</v>
      </c>
      <c r="C118" s="2" t="s">
        <v>18</v>
      </c>
      <c r="D118" s="57">
        <v>500</v>
      </c>
      <c r="E118" s="37">
        <v>0</v>
      </c>
    </row>
    <row r="119" spans="1:5" ht="23.25">
      <c r="A119" s="60">
        <v>20000</v>
      </c>
      <c r="B119" s="37">
        <f t="shared" si="1"/>
        <v>0</v>
      </c>
      <c r="C119" s="2" t="s">
        <v>19</v>
      </c>
      <c r="D119" s="57"/>
      <c r="E119" s="61">
        <v>0</v>
      </c>
    </row>
    <row r="120" spans="1:5" ht="24" thickBot="1">
      <c r="A120" s="60"/>
      <c r="B120" s="30">
        <f>SUM(B108:B119)</f>
        <v>2227724.87</v>
      </c>
      <c r="C120" s="2"/>
      <c r="D120" s="57"/>
      <c r="E120" s="30">
        <f>SUM(E108:E119)</f>
        <v>1458049.8699999999</v>
      </c>
    </row>
    <row r="121" spans="1:5" ht="24" thickTop="1">
      <c r="A121" s="56"/>
      <c r="B121" s="37">
        <f t="shared" si="1"/>
        <v>75980.29000000001</v>
      </c>
      <c r="C121" s="2" t="s">
        <v>33</v>
      </c>
      <c r="D121" s="57"/>
      <c r="E121" s="36">
        <v>38577.28</v>
      </c>
    </row>
    <row r="122" spans="1:5" ht="23.25">
      <c r="A122" s="56"/>
      <c r="B122" s="37">
        <f t="shared" si="1"/>
        <v>319764</v>
      </c>
      <c r="C122" s="2" t="s">
        <v>5</v>
      </c>
      <c r="D122" s="57"/>
      <c r="E122" s="37">
        <v>220724</v>
      </c>
    </row>
    <row r="123" spans="1:5" ht="23.25">
      <c r="A123" s="6"/>
      <c r="B123" s="37">
        <f t="shared" si="1"/>
        <v>995360</v>
      </c>
      <c r="C123" s="2" t="s">
        <v>4</v>
      </c>
      <c r="D123" s="57"/>
      <c r="E123" s="37">
        <v>496460</v>
      </c>
    </row>
    <row r="124" spans="1:5" ht="23.25">
      <c r="A124" s="6"/>
      <c r="B124" s="37">
        <f t="shared" si="1"/>
        <v>954576.87</v>
      </c>
      <c r="C124" s="2" t="s">
        <v>10</v>
      </c>
      <c r="D124" s="47"/>
      <c r="E124" s="37">
        <v>0</v>
      </c>
    </row>
    <row r="125" spans="1:5" ht="23.25">
      <c r="A125" s="6"/>
      <c r="B125" s="37">
        <f t="shared" si="1"/>
        <v>601140.13</v>
      </c>
      <c r="C125" s="2" t="s">
        <v>83</v>
      </c>
      <c r="D125" s="47"/>
      <c r="E125" s="37">
        <v>601140.13</v>
      </c>
    </row>
    <row r="126" spans="1:5" ht="23.25">
      <c r="A126" s="6"/>
      <c r="B126" s="37">
        <f t="shared" si="1"/>
        <v>0</v>
      </c>
      <c r="C126" s="2"/>
      <c r="D126" s="47"/>
      <c r="E126" s="37"/>
    </row>
    <row r="127" spans="1:5" ht="24" thickBot="1">
      <c r="A127" s="6"/>
      <c r="B127" s="30">
        <f>SUM(B121:B126)</f>
        <v>2946821.29</v>
      </c>
      <c r="C127" s="2"/>
      <c r="D127" s="53"/>
      <c r="E127" s="30">
        <f>SUM(E121:E126)</f>
        <v>1356901.4100000001</v>
      </c>
    </row>
    <row r="128" spans="1:5" ht="24.75" thickBot="1" thickTop="1">
      <c r="A128" s="54">
        <f>SUM(A108:A127)</f>
        <v>27500000</v>
      </c>
      <c r="B128" s="55">
        <f>B120+B127</f>
        <v>5174546.16</v>
      </c>
      <c r="C128" s="39" t="s">
        <v>54</v>
      </c>
      <c r="D128" s="39"/>
      <c r="E128" s="55">
        <f>E120+E127</f>
        <v>2814951.2800000003</v>
      </c>
    </row>
    <row r="129" spans="1:5" ht="24" thickTop="1">
      <c r="A129" s="1"/>
      <c r="B129" s="62"/>
      <c r="C129" s="39" t="s">
        <v>55</v>
      </c>
      <c r="D129" s="3"/>
      <c r="E129" s="63"/>
    </row>
    <row r="130" spans="1:5" ht="23.25">
      <c r="A130" s="1"/>
      <c r="B130" s="51"/>
      <c r="C130" s="39" t="s">
        <v>56</v>
      </c>
      <c r="D130" s="3"/>
      <c r="E130" s="63"/>
    </row>
    <row r="131" spans="1:5" ht="23.25">
      <c r="A131" s="1"/>
      <c r="B131" s="64">
        <f>B98-B128</f>
        <v>-3379060.4699999997</v>
      </c>
      <c r="C131" s="65" t="s">
        <v>57</v>
      </c>
      <c r="D131" s="3"/>
      <c r="E131" s="64">
        <f>E98-E128</f>
        <v>-1114167.9500000002</v>
      </c>
    </row>
    <row r="132" spans="1:5" ht="24" thickBot="1">
      <c r="A132" s="1"/>
      <c r="B132" s="30">
        <f>B77+B98-B128</f>
        <v>24928635.91</v>
      </c>
      <c r="C132" s="39" t="s">
        <v>58</v>
      </c>
      <c r="D132" s="3"/>
      <c r="E132" s="30">
        <f>E77+E98-E128</f>
        <v>24928635.909999996</v>
      </c>
    </row>
    <row r="133" ht="20.25" thickTop="1"/>
    <row r="134" ht="23.25">
      <c r="C134" s="2" t="s">
        <v>59</v>
      </c>
    </row>
    <row r="135" ht="23.25">
      <c r="C135" s="2" t="s">
        <v>61</v>
      </c>
    </row>
    <row r="136" ht="23.25">
      <c r="C136" s="2" t="s">
        <v>82</v>
      </c>
    </row>
    <row r="137" spans="1:5" ht="23.25">
      <c r="A137" s="41" t="s">
        <v>21</v>
      </c>
      <c r="B137" s="1"/>
      <c r="C137" s="2"/>
      <c r="D137" s="42" t="s">
        <v>89</v>
      </c>
      <c r="E137" s="1"/>
    </row>
    <row r="138" spans="1:5" ht="23.25">
      <c r="A138" s="1"/>
      <c r="B138" s="1"/>
      <c r="C138" s="2"/>
      <c r="D138" s="3"/>
      <c r="E138" s="1"/>
    </row>
    <row r="139" spans="1:5" ht="23.25">
      <c r="A139" s="86" t="s">
        <v>41</v>
      </c>
      <c r="B139" s="86"/>
      <c r="C139" s="86"/>
      <c r="D139" s="86"/>
      <c r="E139" s="86"/>
    </row>
    <row r="140" spans="1:5" ht="23.25">
      <c r="A140" s="1"/>
      <c r="B140" s="1"/>
      <c r="C140" s="2"/>
      <c r="D140" s="42" t="s">
        <v>90</v>
      </c>
      <c r="E140" s="1"/>
    </row>
    <row r="141" spans="1:5" ht="23.25">
      <c r="A141" s="1"/>
      <c r="B141" s="1"/>
      <c r="C141" s="2"/>
      <c r="D141" s="3"/>
      <c r="E141" s="1"/>
    </row>
    <row r="142" spans="1:5" ht="23.25">
      <c r="A142" s="81" t="s">
        <v>42</v>
      </c>
      <c r="B142" s="82"/>
      <c r="C142" s="83" t="s">
        <v>0</v>
      </c>
      <c r="D142" s="83" t="s">
        <v>1</v>
      </c>
      <c r="E142" s="43" t="s">
        <v>40</v>
      </c>
    </row>
    <row r="143" spans="1:5" ht="23.25">
      <c r="A143" s="32" t="s">
        <v>39</v>
      </c>
      <c r="B143" s="32" t="s">
        <v>43</v>
      </c>
      <c r="C143" s="84"/>
      <c r="D143" s="84"/>
      <c r="E143" s="32" t="s">
        <v>43</v>
      </c>
    </row>
    <row r="144" spans="1:5" ht="23.25">
      <c r="A144" s="44" t="s">
        <v>44</v>
      </c>
      <c r="B144" s="44" t="s">
        <v>44</v>
      </c>
      <c r="C144" s="85"/>
      <c r="D144" s="85"/>
      <c r="E144" s="44" t="s">
        <v>44</v>
      </c>
    </row>
    <row r="145" spans="1:5" ht="23.25">
      <c r="A145" s="5"/>
      <c r="B145" s="5">
        <v>28307696.38</v>
      </c>
      <c r="C145" s="4" t="s">
        <v>45</v>
      </c>
      <c r="D145" s="45"/>
      <c r="E145" s="5">
        <v>24928635.91</v>
      </c>
    </row>
    <row r="146" spans="1:5" ht="23.25">
      <c r="A146" s="46"/>
      <c r="B146" s="6"/>
      <c r="C146" s="4" t="s">
        <v>46</v>
      </c>
      <c r="D146" s="47"/>
      <c r="E146" s="48"/>
    </row>
    <row r="147" spans="1:5" ht="23.25">
      <c r="A147" s="46">
        <v>159800</v>
      </c>
      <c r="B147" s="37">
        <f>B79+E147</f>
        <v>0</v>
      </c>
      <c r="C147" s="2" t="s">
        <v>47</v>
      </c>
      <c r="D147" s="27">
        <v>100</v>
      </c>
      <c r="E147" s="37">
        <v>0</v>
      </c>
    </row>
    <row r="148" spans="1:5" ht="23.25">
      <c r="A148" s="46">
        <v>115000</v>
      </c>
      <c r="B148" s="37">
        <f>B80+E148</f>
        <v>23917.7</v>
      </c>
      <c r="C148" s="2" t="s">
        <v>48</v>
      </c>
      <c r="D148" s="27">
        <v>120</v>
      </c>
      <c r="E148" s="37">
        <v>12307.7</v>
      </c>
    </row>
    <row r="149" spans="1:5" ht="23.25">
      <c r="A149" s="46">
        <v>190500</v>
      </c>
      <c r="B149" s="37">
        <f aca="true" t="shared" si="2" ref="B149:B158">B81+E149</f>
        <v>15000</v>
      </c>
      <c r="C149" s="2" t="s">
        <v>49</v>
      </c>
      <c r="D149" s="27">
        <v>200</v>
      </c>
      <c r="E149" s="37">
        <v>5000</v>
      </c>
    </row>
    <row r="150" spans="1:5" ht="23.25">
      <c r="A150" s="46">
        <v>20100</v>
      </c>
      <c r="B150" s="37">
        <f t="shared" si="2"/>
        <v>8411</v>
      </c>
      <c r="C150" s="2" t="s">
        <v>20</v>
      </c>
      <c r="D150" s="27">
        <v>300</v>
      </c>
      <c r="E150" s="37">
        <v>1506</v>
      </c>
    </row>
    <row r="151" spans="1:5" ht="23.25">
      <c r="A151" s="49">
        <v>15114600</v>
      </c>
      <c r="B151" s="37">
        <f t="shared" si="2"/>
        <v>1693426.1600000001</v>
      </c>
      <c r="C151" s="2" t="s">
        <v>50</v>
      </c>
      <c r="D151" s="27">
        <v>1000</v>
      </c>
      <c r="E151" s="37">
        <v>0</v>
      </c>
    </row>
    <row r="152" spans="1:5" ht="23.25">
      <c r="A152" s="46">
        <v>11900000</v>
      </c>
      <c r="B152" s="50">
        <f t="shared" si="2"/>
        <v>10027364</v>
      </c>
      <c r="C152" s="26" t="s">
        <v>11</v>
      </c>
      <c r="D152" s="27">
        <v>2000</v>
      </c>
      <c r="E152" s="50">
        <v>10027364</v>
      </c>
    </row>
    <row r="153" spans="1:5" ht="24" thickBot="1">
      <c r="A153" s="46"/>
      <c r="B153" s="29">
        <f t="shared" si="2"/>
        <v>11768118.86</v>
      </c>
      <c r="C153" s="26"/>
      <c r="D153" s="28"/>
      <c r="E153" s="30">
        <f>SUM(E147:E152)</f>
        <v>10046177.7</v>
      </c>
    </row>
    <row r="154" spans="1:5" ht="24" thickTop="1">
      <c r="A154" s="46"/>
      <c r="B154" s="36">
        <f t="shared" si="2"/>
        <v>110195.92</v>
      </c>
      <c r="C154" s="2" t="s">
        <v>33</v>
      </c>
      <c r="D154" s="28"/>
      <c r="E154" s="36">
        <v>36651.39</v>
      </c>
    </row>
    <row r="155" spans="1:5" ht="23.25">
      <c r="A155" s="51"/>
      <c r="B155" s="36">
        <f t="shared" si="2"/>
        <v>12900</v>
      </c>
      <c r="C155" s="2" t="s">
        <v>5</v>
      </c>
      <c r="D155" s="52"/>
      <c r="E155" s="37">
        <v>12900</v>
      </c>
    </row>
    <row r="156" spans="1:5" ht="23.25">
      <c r="A156" s="51"/>
      <c r="B156" s="36">
        <f t="shared" si="2"/>
        <v>2426400</v>
      </c>
      <c r="C156" s="2" t="s">
        <v>91</v>
      </c>
      <c r="D156" s="52"/>
      <c r="E156" s="37">
        <v>2426400</v>
      </c>
    </row>
    <row r="157" spans="1:5" ht="23.25">
      <c r="A157" s="6"/>
      <c r="B157" s="36">
        <f t="shared" si="2"/>
        <v>277500</v>
      </c>
      <c r="C157" s="2" t="s">
        <v>92</v>
      </c>
      <c r="D157" s="47"/>
      <c r="E157" s="37">
        <v>277500</v>
      </c>
    </row>
    <row r="158" spans="1:5" ht="23.25">
      <c r="A158" s="6"/>
      <c r="B158" s="36">
        <f t="shared" si="2"/>
        <v>30000</v>
      </c>
      <c r="C158" s="2" t="s">
        <v>93</v>
      </c>
      <c r="D158" s="47"/>
      <c r="E158" s="37">
        <v>30000</v>
      </c>
    </row>
    <row r="159" spans="1:5" ht="23.25">
      <c r="A159" s="6"/>
      <c r="B159" s="36"/>
      <c r="C159" s="2"/>
      <c r="D159" s="47"/>
      <c r="E159" s="37"/>
    </row>
    <row r="160" spans="1:5" ht="23.25">
      <c r="A160" s="6"/>
      <c r="B160" s="36"/>
      <c r="C160" s="2"/>
      <c r="D160" s="47"/>
      <c r="E160" s="37"/>
    </row>
    <row r="161" spans="1:5" ht="23.25">
      <c r="A161" s="6"/>
      <c r="B161" s="36"/>
      <c r="C161" s="2"/>
      <c r="D161" s="47"/>
      <c r="E161" s="37"/>
    </row>
    <row r="162" spans="1:5" ht="23.25">
      <c r="A162" s="6"/>
      <c r="B162" s="36"/>
      <c r="C162" s="2"/>
      <c r="D162" s="47"/>
      <c r="E162" s="37"/>
    </row>
    <row r="163" spans="1:5" ht="23.25">
      <c r="A163" s="6"/>
      <c r="B163" s="36"/>
      <c r="C163" s="2"/>
      <c r="D163" s="47"/>
      <c r="E163" s="37"/>
    </row>
    <row r="164" spans="1:5" ht="23.25">
      <c r="A164" s="6"/>
      <c r="B164" s="36"/>
      <c r="C164" s="2"/>
      <c r="D164" s="47"/>
      <c r="E164" s="50"/>
    </row>
    <row r="165" spans="1:5" ht="24" thickBot="1">
      <c r="A165" s="6"/>
      <c r="B165" s="30">
        <f>SUM(B154:B164)</f>
        <v>2856995.92</v>
      </c>
      <c r="C165" s="31"/>
      <c r="D165" s="53"/>
      <c r="E165" s="30">
        <f>SUM(E154:E164)</f>
        <v>2783451.39</v>
      </c>
    </row>
    <row r="166" spans="1:5" ht="24.75" thickBot="1" thickTop="1">
      <c r="A166" s="54">
        <f>SUM(A147:A165)</f>
        <v>27500000</v>
      </c>
      <c r="B166" s="55">
        <f>B153+B165</f>
        <v>14625114.78</v>
      </c>
      <c r="C166" s="87" t="s">
        <v>51</v>
      </c>
      <c r="D166" s="88"/>
      <c r="E166" s="55">
        <f>E153+E165</f>
        <v>12829629.09</v>
      </c>
    </row>
    <row r="167" spans="1:5" ht="24" thickTop="1">
      <c r="A167" s="66"/>
      <c r="B167" s="34"/>
      <c r="C167" s="33"/>
      <c r="D167" s="33"/>
      <c r="E167" s="34"/>
    </row>
    <row r="168" spans="1:5" ht="23.25">
      <c r="A168" s="66"/>
      <c r="B168" s="34"/>
      <c r="C168" s="33"/>
      <c r="D168" s="33"/>
      <c r="E168" s="34"/>
    </row>
    <row r="169" spans="1:5" ht="23.25">
      <c r="A169" s="66"/>
      <c r="B169" s="34"/>
      <c r="C169" s="33"/>
      <c r="D169" s="33"/>
      <c r="E169" s="34"/>
    </row>
    <row r="170" spans="1:5" ht="23.25">
      <c r="A170" s="66"/>
      <c r="B170" s="34"/>
      <c r="C170" s="33"/>
      <c r="D170" s="33"/>
      <c r="E170" s="34"/>
    </row>
    <row r="171" spans="1:5" ht="23.25">
      <c r="A171" s="1"/>
      <c r="B171" s="1"/>
      <c r="C171" s="3" t="s">
        <v>52</v>
      </c>
      <c r="D171" s="3"/>
      <c r="E171" s="1"/>
    </row>
    <row r="172" spans="1:5" ht="23.25">
      <c r="A172" s="81" t="s">
        <v>42</v>
      </c>
      <c r="B172" s="82"/>
      <c r="C172" s="83" t="s">
        <v>0</v>
      </c>
      <c r="D172" s="83" t="s">
        <v>1</v>
      </c>
      <c r="E172" s="43" t="s">
        <v>40</v>
      </c>
    </row>
    <row r="173" spans="1:5" ht="23.25">
      <c r="A173" s="32" t="s">
        <v>39</v>
      </c>
      <c r="B173" s="32" t="s">
        <v>43</v>
      </c>
      <c r="C173" s="84"/>
      <c r="D173" s="84"/>
      <c r="E173" s="32" t="s">
        <v>43</v>
      </c>
    </row>
    <row r="174" spans="1:5" ht="23.25">
      <c r="A174" s="44" t="s">
        <v>44</v>
      </c>
      <c r="B174" s="44" t="s">
        <v>44</v>
      </c>
      <c r="C174" s="85"/>
      <c r="D174" s="85"/>
      <c r="E174" s="44" t="s">
        <v>44</v>
      </c>
    </row>
    <row r="175" spans="1:5" ht="23.25">
      <c r="A175" s="5"/>
      <c r="B175" s="5"/>
      <c r="C175" s="35" t="s">
        <v>53</v>
      </c>
      <c r="D175" s="45"/>
      <c r="E175" s="5"/>
    </row>
    <row r="176" spans="1:5" ht="23.25">
      <c r="A176" s="56">
        <v>3885850</v>
      </c>
      <c r="B176" s="37">
        <f>B108+E176</f>
        <v>367300</v>
      </c>
      <c r="C176" s="2" t="s">
        <v>7</v>
      </c>
      <c r="D176" s="57">
        <v>0</v>
      </c>
      <c r="E176" s="37">
        <v>16400</v>
      </c>
    </row>
    <row r="177" spans="1:5" ht="23.25">
      <c r="A177" s="56">
        <v>7233270</v>
      </c>
      <c r="B177" s="37">
        <f aca="true" t="shared" si="3" ref="B177:B187">B109+E177</f>
        <v>1497210</v>
      </c>
      <c r="C177" s="2" t="s">
        <v>8</v>
      </c>
      <c r="D177" s="57">
        <v>100</v>
      </c>
      <c r="E177" s="37">
        <v>473825</v>
      </c>
    </row>
    <row r="178" spans="1:5" ht="23.25">
      <c r="A178" s="56">
        <v>641040</v>
      </c>
      <c r="B178" s="37">
        <f t="shared" si="3"/>
        <v>152055</v>
      </c>
      <c r="C178" s="2" t="s">
        <v>12</v>
      </c>
      <c r="D178" s="57">
        <v>120</v>
      </c>
      <c r="E178" s="37">
        <v>50685</v>
      </c>
    </row>
    <row r="179" spans="1:5" ht="23.25">
      <c r="A179" s="56">
        <v>2647440</v>
      </c>
      <c r="B179" s="37">
        <f t="shared" si="3"/>
        <v>598536</v>
      </c>
      <c r="C179" s="2" t="s">
        <v>13</v>
      </c>
      <c r="D179" s="57">
        <v>130</v>
      </c>
      <c r="E179" s="37">
        <v>197576</v>
      </c>
    </row>
    <row r="180" spans="1:5" ht="23.25">
      <c r="A180" s="56">
        <v>407000</v>
      </c>
      <c r="B180" s="37">
        <f t="shared" si="3"/>
        <v>32034</v>
      </c>
      <c r="C180" s="2" t="s">
        <v>9</v>
      </c>
      <c r="D180" s="57">
        <v>200</v>
      </c>
      <c r="E180" s="37">
        <v>12000</v>
      </c>
    </row>
    <row r="181" spans="1:5" ht="23.25">
      <c r="A181" s="56">
        <v>5022000</v>
      </c>
      <c r="B181" s="37">
        <f t="shared" si="3"/>
        <v>407071.75</v>
      </c>
      <c r="C181" s="2" t="s">
        <v>6</v>
      </c>
      <c r="D181" s="57">
        <v>250</v>
      </c>
      <c r="E181" s="37">
        <f>359027.1-204000</f>
        <v>155027.09999999998</v>
      </c>
    </row>
    <row r="182" spans="1:5" ht="23.25">
      <c r="A182" s="56">
        <v>2027000</v>
      </c>
      <c r="B182" s="37">
        <f t="shared" si="3"/>
        <v>60142.6</v>
      </c>
      <c r="C182" s="2" t="s">
        <v>14</v>
      </c>
      <c r="D182" s="57">
        <v>270</v>
      </c>
      <c r="E182" s="37">
        <v>22876.6</v>
      </c>
    </row>
    <row r="183" spans="1:5" ht="23.25">
      <c r="A183" s="58">
        <v>335000</v>
      </c>
      <c r="B183" s="37">
        <f t="shared" si="3"/>
        <v>46489.78</v>
      </c>
      <c r="C183" s="2" t="s">
        <v>15</v>
      </c>
      <c r="D183" s="57">
        <v>300</v>
      </c>
      <c r="E183" s="37">
        <v>4724.56</v>
      </c>
    </row>
    <row r="184" spans="1:5" ht="23.25">
      <c r="A184" s="56">
        <v>1560000</v>
      </c>
      <c r="B184" s="37">
        <f t="shared" si="3"/>
        <v>664000</v>
      </c>
      <c r="C184" s="2" t="s">
        <v>16</v>
      </c>
      <c r="D184" s="57">
        <v>400</v>
      </c>
      <c r="E184" s="37">
        <v>664000</v>
      </c>
    </row>
    <row r="185" spans="1:5" ht="23.25">
      <c r="A185" s="59">
        <v>3721400</v>
      </c>
      <c r="B185" s="37">
        <f t="shared" si="3"/>
        <v>0</v>
      </c>
      <c r="C185" s="26" t="s">
        <v>17</v>
      </c>
      <c r="D185" s="57">
        <v>450</v>
      </c>
      <c r="E185" s="37">
        <v>0</v>
      </c>
    </row>
    <row r="186" spans="1:5" ht="23.25">
      <c r="A186" s="60">
        <v>0</v>
      </c>
      <c r="B186" s="37">
        <f t="shared" si="3"/>
        <v>0</v>
      </c>
      <c r="C186" s="2" t="s">
        <v>18</v>
      </c>
      <c r="D186" s="57">
        <v>500</v>
      </c>
      <c r="E186" s="37">
        <v>0</v>
      </c>
    </row>
    <row r="187" spans="1:5" ht="23.25">
      <c r="A187" s="60">
        <v>20000</v>
      </c>
      <c r="B187" s="37">
        <f t="shared" si="3"/>
        <v>0</v>
      </c>
      <c r="C187" s="2" t="s">
        <v>19</v>
      </c>
      <c r="D187" s="57"/>
      <c r="E187" s="61">
        <v>0</v>
      </c>
    </row>
    <row r="188" spans="1:5" ht="24" thickBot="1">
      <c r="A188" s="60"/>
      <c r="B188" s="30">
        <f>SUM(B176:B187)</f>
        <v>3824839.13</v>
      </c>
      <c r="C188" s="2"/>
      <c r="D188" s="57"/>
      <c r="E188" s="30">
        <f>SUM(E176:E187)</f>
        <v>1597114.26</v>
      </c>
    </row>
    <row r="189" spans="1:5" ht="24" thickTop="1">
      <c r="A189" s="56"/>
      <c r="B189" s="37">
        <f aca="true" t="shared" si="4" ref="B189:B194">B121+E189</f>
        <v>127009.04000000001</v>
      </c>
      <c r="C189" s="2" t="s">
        <v>33</v>
      </c>
      <c r="D189" s="57"/>
      <c r="E189" s="36">
        <v>51028.75</v>
      </c>
    </row>
    <row r="190" spans="1:5" ht="23.25">
      <c r="A190" s="56"/>
      <c r="B190" s="37">
        <f t="shared" si="4"/>
        <v>567064</v>
      </c>
      <c r="C190" s="2" t="s">
        <v>5</v>
      </c>
      <c r="D190" s="57"/>
      <c r="E190" s="37">
        <f>43300+204000</f>
        <v>247300</v>
      </c>
    </row>
    <row r="191" spans="1:5" ht="23.25">
      <c r="A191" s="6"/>
      <c r="B191" s="37">
        <f t="shared" si="4"/>
        <v>1490820</v>
      </c>
      <c r="C191" s="2" t="s">
        <v>4</v>
      </c>
      <c r="D191" s="57"/>
      <c r="E191" s="37">
        <v>495460</v>
      </c>
    </row>
    <row r="192" spans="1:5" ht="23.25">
      <c r="A192" s="6"/>
      <c r="B192" s="37">
        <f t="shared" si="4"/>
        <v>954576.87</v>
      </c>
      <c r="C192" s="2" t="s">
        <v>10</v>
      </c>
      <c r="D192" s="47"/>
      <c r="E192" s="37">
        <v>0</v>
      </c>
    </row>
    <row r="193" spans="1:5" ht="23.25">
      <c r="A193" s="6"/>
      <c r="B193" s="37">
        <f t="shared" si="4"/>
        <v>601140.13</v>
      </c>
      <c r="C193" s="2" t="s">
        <v>83</v>
      </c>
      <c r="D193" s="47"/>
      <c r="E193" s="37"/>
    </row>
    <row r="194" spans="1:5" ht="23.25">
      <c r="A194" s="6"/>
      <c r="B194" s="37">
        <f t="shared" si="4"/>
        <v>0</v>
      </c>
      <c r="C194" s="2"/>
      <c r="D194" s="47"/>
      <c r="E194" s="37"/>
    </row>
    <row r="195" spans="1:5" ht="24" thickBot="1">
      <c r="A195" s="6"/>
      <c r="B195" s="30">
        <f>SUM(B189:B194)</f>
        <v>3740610.04</v>
      </c>
      <c r="C195" s="2"/>
      <c r="D195" s="53"/>
      <c r="E195" s="30">
        <f>SUM(E189:E194)</f>
        <v>793788.75</v>
      </c>
    </row>
    <row r="196" spans="1:5" ht="24.75" thickBot="1" thickTop="1">
      <c r="A196" s="54">
        <f>SUM(A176:A195)</f>
        <v>27500000</v>
      </c>
      <c r="B196" s="55">
        <f>B188+B195</f>
        <v>7565449.17</v>
      </c>
      <c r="C196" s="39" t="s">
        <v>54</v>
      </c>
      <c r="D196" s="39"/>
      <c r="E196" s="55">
        <f>E188+E195</f>
        <v>2390903.01</v>
      </c>
    </row>
    <row r="197" spans="1:5" ht="24" thickTop="1">
      <c r="A197" s="1"/>
      <c r="B197" s="62">
        <f>B166-B196</f>
        <v>7059665.609999999</v>
      </c>
      <c r="C197" s="39" t="s">
        <v>55</v>
      </c>
      <c r="D197" s="3"/>
      <c r="E197" s="64">
        <f>E166-E196</f>
        <v>10438726.08</v>
      </c>
    </row>
    <row r="198" spans="1:5" ht="23.25">
      <c r="A198" s="1"/>
      <c r="B198" s="51"/>
      <c r="C198" s="39" t="s">
        <v>56</v>
      </c>
      <c r="D198" s="3"/>
      <c r="E198" s="63"/>
    </row>
    <row r="199" spans="1:5" ht="23.25">
      <c r="A199" s="1"/>
      <c r="B199" s="64"/>
      <c r="C199" s="65" t="s">
        <v>57</v>
      </c>
      <c r="D199" s="3"/>
      <c r="E199" s="64"/>
    </row>
    <row r="200" spans="1:5" ht="24" thickBot="1">
      <c r="A200" s="1"/>
      <c r="B200" s="30">
        <f>B145+B166-B196</f>
        <v>35367361.989999995</v>
      </c>
      <c r="C200" s="39" t="s">
        <v>58</v>
      </c>
      <c r="D200" s="3"/>
      <c r="E200" s="30">
        <f>E145+E166-E196</f>
        <v>35367361.99</v>
      </c>
    </row>
    <row r="201" ht="20.25" thickTop="1"/>
    <row r="202" ht="23.25">
      <c r="C202" s="2" t="s">
        <v>59</v>
      </c>
    </row>
    <row r="203" ht="23.25">
      <c r="C203" s="2" t="s">
        <v>61</v>
      </c>
    </row>
    <row r="204" ht="23.25">
      <c r="C204" s="2" t="s">
        <v>82</v>
      </c>
    </row>
    <row r="205" spans="1:5" ht="23.25">
      <c r="A205" s="41" t="s">
        <v>21</v>
      </c>
      <c r="B205" s="1"/>
      <c r="C205" s="2"/>
      <c r="D205" s="42" t="s">
        <v>98</v>
      </c>
      <c r="E205" s="1"/>
    </row>
    <row r="206" spans="1:5" ht="23.25">
      <c r="A206" s="1"/>
      <c r="B206" s="1"/>
      <c r="C206" s="2"/>
      <c r="D206" s="3"/>
      <c r="E206" s="1"/>
    </row>
    <row r="207" spans="1:5" ht="23.25">
      <c r="A207" s="86" t="s">
        <v>41</v>
      </c>
      <c r="B207" s="86"/>
      <c r="C207" s="86"/>
      <c r="D207" s="86"/>
      <c r="E207" s="86"/>
    </row>
    <row r="208" spans="1:5" ht="23.25">
      <c r="A208" s="1"/>
      <c r="B208" s="1"/>
      <c r="C208" s="2"/>
      <c r="D208" s="42" t="s">
        <v>90</v>
      </c>
      <c r="E208" s="1"/>
    </row>
    <row r="209" spans="1:5" ht="23.25">
      <c r="A209" s="1"/>
      <c r="B209" s="1"/>
      <c r="C209" s="2"/>
      <c r="D209" s="3"/>
      <c r="E209" s="1"/>
    </row>
    <row r="210" spans="1:5" ht="23.25">
      <c r="A210" s="81" t="s">
        <v>42</v>
      </c>
      <c r="B210" s="82"/>
      <c r="C210" s="83" t="s">
        <v>0</v>
      </c>
      <c r="D210" s="83" t="s">
        <v>1</v>
      </c>
      <c r="E210" s="43" t="s">
        <v>40</v>
      </c>
    </row>
    <row r="211" spans="1:5" ht="23.25">
      <c r="A211" s="32" t="s">
        <v>39</v>
      </c>
      <c r="B211" s="32" t="s">
        <v>43</v>
      </c>
      <c r="C211" s="84"/>
      <c r="D211" s="84"/>
      <c r="E211" s="32" t="s">
        <v>43</v>
      </c>
    </row>
    <row r="212" spans="1:5" ht="23.25">
      <c r="A212" s="44" t="s">
        <v>44</v>
      </c>
      <c r="B212" s="44" t="s">
        <v>44</v>
      </c>
      <c r="C212" s="85"/>
      <c r="D212" s="85"/>
      <c r="E212" s="44" t="s">
        <v>44</v>
      </c>
    </row>
    <row r="213" spans="1:5" ht="23.25">
      <c r="A213" s="5"/>
      <c r="B213" s="5">
        <v>28307696.38</v>
      </c>
      <c r="C213" s="4" t="s">
        <v>45</v>
      </c>
      <c r="D213" s="45"/>
      <c r="E213" s="5">
        <v>35367361.99</v>
      </c>
    </row>
    <row r="214" spans="1:5" ht="23.25">
      <c r="A214" s="46"/>
      <c r="B214" s="6"/>
      <c r="C214" s="4" t="s">
        <v>46</v>
      </c>
      <c r="D214" s="47"/>
      <c r="E214" s="48"/>
    </row>
    <row r="215" spans="1:5" ht="23.25">
      <c r="A215" s="46">
        <v>159800</v>
      </c>
      <c r="B215" s="37">
        <f>B147+E215</f>
        <v>37794.68</v>
      </c>
      <c r="C215" s="2" t="s">
        <v>47</v>
      </c>
      <c r="D215" s="27">
        <v>100</v>
      </c>
      <c r="E215" s="37">
        <v>37794.68</v>
      </c>
    </row>
    <row r="216" spans="1:5" ht="23.25">
      <c r="A216" s="46">
        <v>115000</v>
      </c>
      <c r="B216" s="37">
        <f>B148+E216</f>
        <v>39672.7</v>
      </c>
      <c r="C216" s="2" t="s">
        <v>48</v>
      </c>
      <c r="D216" s="27">
        <v>120</v>
      </c>
      <c r="E216" s="37">
        <v>15755</v>
      </c>
    </row>
    <row r="217" spans="1:5" ht="23.25">
      <c r="A217" s="46">
        <v>190500</v>
      </c>
      <c r="B217" s="37">
        <f aca="true" t="shared" si="5" ref="B217:B227">B149+E217</f>
        <v>86423.07</v>
      </c>
      <c r="C217" s="2" t="s">
        <v>49</v>
      </c>
      <c r="D217" s="27">
        <v>200</v>
      </c>
      <c r="E217" s="37">
        <v>71423.07</v>
      </c>
    </row>
    <row r="218" spans="1:5" ht="23.25">
      <c r="A218" s="46">
        <v>20100</v>
      </c>
      <c r="B218" s="37">
        <f t="shared" si="5"/>
        <v>8954</v>
      </c>
      <c r="C218" s="2" t="s">
        <v>20</v>
      </c>
      <c r="D218" s="27">
        <v>300</v>
      </c>
      <c r="E218" s="37">
        <v>543</v>
      </c>
    </row>
    <row r="219" spans="1:5" ht="23.25">
      <c r="A219" s="49">
        <v>15114600</v>
      </c>
      <c r="B219" s="37">
        <f t="shared" si="5"/>
        <v>4302284.2</v>
      </c>
      <c r="C219" s="2" t="s">
        <v>50</v>
      </c>
      <c r="D219" s="27">
        <v>1000</v>
      </c>
      <c r="E219" s="37">
        <v>2608858.04</v>
      </c>
    </row>
    <row r="220" spans="1:5" ht="23.25">
      <c r="A220" s="46">
        <v>11900000</v>
      </c>
      <c r="B220" s="50">
        <f t="shared" si="5"/>
        <v>10532324</v>
      </c>
      <c r="C220" s="26" t="s">
        <v>11</v>
      </c>
      <c r="D220" s="27">
        <v>2000</v>
      </c>
      <c r="E220" s="50">
        <v>504960</v>
      </c>
    </row>
    <row r="221" spans="1:5" ht="24" thickBot="1">
      <c r="A221" s="46"/>
      <c r="B221" s="29">
        <f t="shared" si="5"/>
        <v>15007452.649999999</v>
      </c>
      <c r="C221" s="26"/>
      <c r="D221" s="28"/>
      <c r="E221" s="30">
        <f>SUM(E215:E220)</f>
        <v>3239333.79</v>
      </c>
    </row>
    <row r="222" spans="1:5" ht="24" thickTop="1">
      <c r="A222" s="46"/>
      <c r="B222" s="36">
        <f t="shared" si="5"/>
        <v>145355.24</v>
      </c>
      <c r="C222" s="2" t="s">
        <v>33</v>
      </c>
      <c r="D222" s="28"/>
      <c r="E222" s="36">
        <v>35159.32</v>
      </c>
    </row>
    <row r="223" spans="1:5" ht="23.25">
      <c r="A223" s="51"/>
      <c r="B223" s="36">
        <f t="shared" si="5"/>
        <v>51700</v>
      </c>
      <c r="C223" s="2" t="s">
        <v>5</v>
      </c>
      <c r="D223" s="52"/>
      <c r="E223" s="37">
        <v>38800</v>
      </c>
    </row>
    <row r="224" spans="1:5" ht="23.25">
      <c r="A224" s="51"/>
      <c r="B224" s="36">
        <f t="shared" si="5"/>
        <v>2426400</v>
      </c>
      <c r="C224" s="2" t="s">
        <v>91</v>
      </c>
      <c r="D224" s="52"/>
      <c r="E224" s="37"/>
    </row>
    <row r="225" spans="1:5" ht="23.25">
      <c r="A225" s="6"/>
      <c r="B225" s="36">
        <f t="shared" si="5"/>
        <v>277500</v>
      </c>
      <c r="C225" s="2" t="s">
        <v>92</v>
      </c>
      <c r="D225" s="47"/>
      <c r="E225" s="37"/>
    </row>
    <row r="226" spans="1:5" ht="23.25">
      <c r="A226" s="6"/>
      <c r="B226" s="36">
        <f t="shared" si="5"/>
        <v>30000</v>
      </c>
      <c r="C226" s="2" t="s">
        <v>93</v>
      </c>
      <c r="D226" s="47"/>
      <c r="E226" s="37"/>
    </row>
    <row r="227" spans="1:5" ht="23.25">
      <c r="A227" s="6"/>
      <c r="B227" s="36">
        <f t="shared" si="5"/>
        <v>120000</v>
      </c>
      <c r="C227" s="2" t="s">
        <v>99</v>
      </c>
      <c r="D227" s="47"/>
      <c r="E227" s="37">
        <v>120000</v>
      </c>
    </row>
    <row r="228" spans="1:5" ht="23.25">
      <c r="A228" s="6"/>
      <c r="B228" s="36"/>
      <c r="C228" s="2"/>
      <c r="D228" s="47"/>
      <c r="E228" s="37"/>
    </row>
    <row r="229" spans="1:5" ht="23.25">
      <c r="A229" s="6"/>
      <c r="B229" s="36"/>
      <c r="C229" s="2"/>
      <c r="D229" s="47"/>
      <c r="E229" s="37"/>
    </row>
    <row r="230" spans="1:5" ht="23.25">
      <c r="A230" s="6"/>
      <c r="B230" s="36"/>
      <c r="C230" s="2"/>
      <c r="D230" s="47"/>
      <c r="E230" s="37"/>
    </row>
    <row r="231" spans="1:5" ht="23.25">
      <c r="A231" s="6"/>
      <c r="B231" s="36"/>
      <c r="C231" s="2"/>
      <c r="D231" s="47"/>
      <c r="E231" s="37"/>
    </row>
    <row r="232" spans="1:5" ht="23.25">
      <c r="A232" s="6"/>
      <c r="B232" s="36"/>
      <c r="C232" s="2"/>
      <c r="D232" s="47"/>
      <c r="E232" s="50"/>
    </row>
    <row r="233" spans="1:5" ht="24" thickBot="1">
      <c r="A233" s="6"/>
      <c r="B233" s="30">
        <f>SUM(B222:B232)</f>
        <v>3050955.24</v>
      </c>
      <c r="C233" s="31"/>
      <c r="D233" s="53"/>
      <c r="E233" s="30">
        <f>SUM(E222:E232)</f>
        <v>193959.32</v>
      </c>
    </row>
    <row r="234" spans="1:5" ht="24.75" thickBot="1" thickTop="1">
      <c r="A234" s="54">
        <f>SUM(A215:A233)</f>
        <v>27500000</v>
      </c>
      <c r="B234" s="55">
        <f>B221+B233</f>
        <v>18058407.89</v>
      </c>
      <c r="C234" s="87" t="s">
        <v>51</v>
      </c>
      <c r="D234" s="88"/>
      <c r="E234" s="55">
        <f>E221+E233</f>
        <v>3433293.11</v>
      </c>
    </row>
    <row r="235" spans="1:5" ht="24" thickTop="1">
      <c r="A235" s="66"/>
      <c r="B235" s="34"/>
      <c r="C235" s="33"/>
      <c r="D235" s="33"/>
      <c r="E235" s="34"/>
    </row>
    <row r="236" spans="1:5" ht="23.25">
      <c r="A236" s="66"/>
      <c r="B236" s="34"/>
      <c r="C236" s="33"/>
      <c r="D236" s="33"/>
      <c r="E236" s="34"/>
    </row>
    <row r="237" spans="1:5" ht="23.25">
      <c r="A237" s="66"/>
      <c r="B237" s="34"/>
      <c r="C237" s="33"/>
      <c r="D237" s="33"/>
      <c r="E237" s="34"/>
    </row>
    <row r="238" spans="1:5" ht="23.25">
      <c r="A238" s="66"/>
      <c r="B238" s="34"/>
      <c r="C238" s="33"/>
      <c r="D238" s="33"/>
      <c r="E238" s="34"/>
    </row>
    <row r="239" spans="1:5" ht="23.25">
      <c r="A239" s="1"/>
      <c r="B239" s="1"/>
      <c r="C239" s="3" t="s">
        <v>52</v>
      </c>
      <c r="D239" s="3"/>
      <c r="E239" s="1"/>
    </row>
    <row r="240" spans="1:5" ht="23.25">
      <c r="A240" s="81" t="s">
        <v>42</v>
      </c>
      <c r="B240" s="82"/>
      <c r="C240" s="83" t="s">
        <v>0</v>
      </c>
      <c r="D240" s="83" t="s">
        <v>1</v>
      </c>
      <c r="E240" s="43" t="s">
        <v>40</v>
      </c>
    </row>
    <row r="241" spans="1:5" ht="23.25">
      <c r="A241" s="32" t="s">
        <v>39</v>
      </c>
      <c r="B241" s="32" t="s">
        <v>43</v>
      </c>
      <c r="C241" s="84"/>
      <c r="D241" s="84"/>
      <c r="E241" s="32" t="s">
        <v>43</v>
      </c>
    </row>
    <row r="242" spans="1:5" ht="23.25">
      <c r="A242" s="44" t="s">
        <v>44</v>
      </c>
      <c r="B242" s="44" t="s">
        <v>44</v>
      </c>
      <c r="C242" s="85"/>
      <c r="D242" s="85"/>
      <c r="E242" s="44" t="s">
        <v>44</v>
      </c>
    </row>
    <row r="243" spans="1:5" ht="23.25">
      <c r="A243" s="5"/>
      <c r="B243" s="5"/>
      <c r="C243" s="35" t="s">
        <v>53</v>
      </c>
      <c r="D243" s="45"/>
      <c r="E243" s="5"/>
    </row>
    <row r="244" spans="1:5" ht="23.25">
      <c r="A244" s="56">
        <v>3885850</v>
      </c>
      <c r="B244" s="37">
        <f>B176+E244</f>
        <v>894984</v>
      </c>
      <c r="C244" s="2" t="s">
        <v>7</v>
      </c>
      <c r="D244" s="57">
        <v>0</v>
      </c>
      <c r="E244" s="37">
        <v>527684</v>
      </c>
    </row>
    <row r="245" spans="1:5" ht="23.25">
      <c r="A245" s="56">
        <v>7233270</v>
      </c>
      <c r="B245" s="37">
        <f aca="true" t="shared" si="6" ref="B245:B255">B177+E245</f>
        <v>2004694</v>
      </c>
      <c r="C245" s="2" t="s">
        <v>8</v>
      </c>
      <c r="D245" s="57">
        <v>100</v>
      </c>
      <c r="E245" s="37">
        <v>507484</v>
      </c>
    </row>
    <row r="246" spans="1:5" ht="23.25">
      <c r="A246" s="56">
        <v>641040</v>
      </c>
      <c r="B246" s="37">
        <f t="shared" si="6"/>
        <v>202740</v>
      </c>
      <c r="C246" s="2" t="s">
        <v>12</v>
      </c>
      <c r="D246" s="57">
        <v>120</v>
      </c>
      <c r="E246" s="37">
        <v>50685</v>
      </c>
    </row>
    <row r="247" spans="1:5" ht="23.25">
      <c r="A247" s="56">
        <v>2647440</v>
      </c>
      <c r="B247" s="37">
        <f t="shared" si="6"/>
        <v>799016</v>
      </c>
      <c r="C247" s="2" t="s">
        <v>13</v>
      </c>
      <c r="D247" s="57">
        <v>130</v>
      </c>
      <c r="E247" s="37">
        <v>200480</v>
      </c>
    </row>
    <row r="248" spans="1:5" ht="23.25">
      <c r="A248" s="56">
        <v>407000</v>
      </c>
      <c r="B248" s="37">
        <f t="shared" si="6"/>
        <v>40546</v>
      </c>
      <c r="C248" s="2" t="s">
        <v>9</v>
      </c>
      <c r="D248" s="57">
        <v>200</v>
      </c>
      <c r="E248" s="37">
        <v>8512</v>
      </c>
    </row>
    <row r="249" spans="1:5" ht="23.25">
      <c r="A249" s="56">
        <v>5022000</v>
      </c>
      <c r="B249" s="37">
        <f t="shared" si="6"/>
        <v>930646.27</v>
      </c>
      <c r="C249" s="2" t="s">
        <v>6</v>
      </c>
      <c r="D249" s="57">
        <v>250</v>
      </c>
      <c r="E249" s="37">
        <v>523574.52</v>
      </c>
    </row>
    <row r="250" spans="1:5" ht="23.25">
      <c r="A250" s="56">
        <v>2027000</v>
      </c>
      <c r="B250" s="37">
        <f t="shared" si="6"/>
        <v>325941.87</v>
      </c>
      <c r="C250" s="2" t="s">
        <v>14</v>
      </c>
      <c r="D250" s="57">
        <v>270</v>
      </c>
      <c r="E250" s="37">
        <v>265799.27</v>
      </c>
    </row>
    <row r="251" spans="1:5" ht="23.25">
      <c r="A251" s="58">
        <v>335000</v>
      </c>
      <c r="B251" s="37">
        <f t="shared" si="6"/>
        <v>93342.15</v>
      </c>
      <c r="C251" s="2" t="s">
        <v>15</v>
      </c>
      <c r="D251" s="57">
        <v>300</v>
      </c>
      <c r="E251" s="37">
        <v>46852.37</v>
      </c>
    </row>
    <row r="252" spans="1:5" ht="23.25">
      <c r="A252" s="56">
        <v>1560000</v>
      </c>
      <c r="B252" s="37">
        <f t="shared" si="6"/>
        <v>679000</v>
      </c>
      <c r="C252" s="2" t="s">
        <v>16</v>
      </c>
      <c r="D252" s="57">
        <v>400</v>
      </c>
      <c r="E252" s="37">
        <v>15000</v>
      </c>
    </row>
    <row r="253" spans="1:5" ht="23.25">
      <c r="A253" s="59">
        <v>3721400</v>
      </c>
      <c r="B253" s="37">
        <f t="shared" si="6"/>
        <v>0</v>
      </c>
      <c r="C253" s="26" t="s">
        <v>17</v>
      </c>
      <c r="D253" s="57">
        <v>450</v>
      </c>
      <c r="E253" s="37">
        <v>0</v>
      </c>
    </row>
    <row r="254" spans="1:5" ht="23.25">
      <c r="A254" s="60">
        <v>0</v>
      </c>
      <c r="B254" s="37">
        <f t="shared" si="6"/>
        <v>0</v>
      </c>
      <c r="C254" s="2" t="s">
        <v>18</v>
      </c>
      <c r="D254" s="57">
        <v>500</v>
      </c>
      <c r="E254" s="37">
        <v>0</v>
      </c>
    </row>
    <row r="255" spans="1:5" ht="23.25">
      <c r="A255" s="60">
        <v>20000</v>
      </c>
      <c r="B255" s="37">
        <f t="shared" si="6"/>
        <v>0</v>
      </c>
      <c r="C255" s="2" t="s">
        <v>19</v>
      </c>
      <c r="D255" s="57"/>
      <c r="E255" s="61">
        <v>0</v>
      </c>
    </row>
    <row r="256" spans="1:5" ht="24" thickBot="1">
      <c r="A256" s="60"/>
      <c r="B256" s="30">
        <f>SUM(B244:B255)</f>
        <v>5970910.29</v>
      </c>
      <c r="C256" s="2"/>
      <c r="D256" s="57"/>
      <c r="E256" s="30">
        <f>SUM(E244:E255)</f>
        <v>2146071.16</v>
      </c>
    </row>
    <row r="257" spans="1:5" ht="24" thickTop="1">
      <c r="A257" s="56"/>
      <c r="B257" s="37">
        <f aca="true" t="shared" si="7" ref="B257:B262">B189+E257</f>
        <v>176632.68</v>
      </c>
      <c r="C257" s="2" t="s">
        <v>33</v>
      </c>
      <c r="D257" s="57"/>
      <c r="E257" s="36">
        <v>49623.64</v>
      </c>
    </row>
    <row r="258" spans="1:5" ht="23.25">
      <c r="A258" s="56"/>
      <c r="B258" s="37">
        <f t="shared" si="7"/>
        <v>1032564</v>
      </c>
      <c r="C258" s="2" t="s">
        <v>5</v>
      </c>
      <c r="D258" s="57"/>
      <c r="E258" s="37">
        <v>465500</v>
      </c>
    </row>
    <row r="259" spans="1:5" ht="23.25">
      <c r="A259" s="6"/>
      <c r="B259" s="37">
        <f t="shared" si="7"/>
        <v>1530180</v>
      </c>
      <c r="C259" s="2" t="s">
        <v>4</v>
      </c>
      <c r="D259" s="57"/>
      <c r="E259" s="37">
        <v>39360</v>
      </c>
    </row>
    <row r="260" spans="1:5" ht="23.25">
      <c r="A260" s="6"/>
      <c r="B260" s="37">
        <f t="shared" si="7"/>
        <v>954576.87</v>
      </c>
      <c r="C260" s="2" t="s">
        <v>10</v>
      </c>
      <c r="D260" s="47"/>
      <c r="E260" s="37">
        <v>0</v>
      </c>
    </row>
    <row r="261" spans="1:5" ht="23.25">
      <c r="A261" s="6"/>
      <c r="B261" s="37">
        <f t="shared" si="7"/>
        <v>601140.13</v>
      </c>
      <c r="C261" s="2" t="s">
        <v>83</v>
      </c>
      <c r="D261" s="47"/>
      <c r="E261" s="37"/>
    </row>
    <row r="262" spans="1:5" ht="23.25">
      <c r="A262" s="6"/>
      <c r="B262" s="37">
        <f t="shared" si="7"/>
        <v>30000</v>
      </c>
      <c r="C262" s="2" t="s">
        <v>100</v>
      </c>
      <c r="D262" s="47"/>
      <c r="E262" s="37">
        <v>30000</v>
      </c>
    </row>
    <row r="263" spans="1:5" ht="24" thickBot="1">
      <c r="A263" s="6"/>
      <c r="B263" s="30">
        <f>SUM(B257:B262)</f>
        <v>4325093.68</v>
      </c>
      <c r="C263" s="2"/>
      <c r="D263" s="53"/>
      <c r="E263" s="30">
        <f>SUM(E257:E262)</f>
        <v>584483.64</v>
      </c>
    </row>
    <row r="264" spans="1:5" ht="24.75" thickBot="1" thickTop="1">
      <c r="A264" s="54">
        <f>SUM(A244:A263)</f>
        <v>27500000</v>
      </c>
      <c r="B264" s="55">
        <f>B256+B263</f>
        <v>10296003.969999999</v>
      </c>
      <c r="C264" s="39" t="s">
        <v>54</v>
      </c>
      <c r="D264" s="39"/>
      <c r="E264" s="55">
        <f>E256+E263</f>
        <v>2730554.8000000003</v>
      </c>
    </row>
    <row r="265" spans="1:5" ht="24" thickTop="1">
      <c r="A265" s="1"/>
      <c r="B265" s="62">
        <f>B234-B264</f>
        <v>7762403.920000002</v>
      </c>
      <c r="C265" s="39" t="s">
        <v>55</v>
      </c>
      <c r="D265" s="3"/>
      <c r="E265" s="63">
        <f>E234-E264</f>
        <v>702738.3099999996</v>
      </c>
    </row>
    <row r="266" spans="1:5" ht="23.25">
      <c r="A266" s="1"/>
      <c r="B266" s="51"/>
      <c r="C266" s="39" t="s">
        <v>56</v>
      </c>
      <c r="D266" s="3"/>
      <c r="E266" s="63"/>
    </row>
    <row r="267" spans="1:5" ht="23.25">
      <c r="A267" s="1"/>
      <c r="B267" s="64"/>
      <c r="C267" s="65" t="s">
        <v>57</v>
      </c>
      <c r="D267" s="3"/>
      <c r="E267" s="64"/>
    </row>
    <row r="268" spans="1:5" ht="24" thickBot="1">
      <c r="A268" s="1"/>
      <c r="B268" s="30">
        <f>B213+B234-B264</f>
        <v>36070100.3</v>
      </c>
      <c r="C268" s="39" t="s">
        <v>58</v>
      </c>
      <c r="D268" s="3"/>
      <c r="E268" s="30">
        <f>E213+E234-E264</f>
        <v>36070100.300000004</v>
      </c>
    </row>
    <row r="269" ht="20.25" thickTop="1"/>
    <row r="270" ht="23.25">
      <c r="C270" s="2" t="s">
        <v>59</v>
      </c>
    </row>
    <row r="271" ht="23.25">
      <c r="C271" s="2" t="s">
        <v>61</v>
      </c>
    </row>
    <row r="272" ht="23.25">
      <c r="C272" s="2" t="s">
        <v>82</v>
      </c>
    </row>
    <row r="273" spans="1:5" ht="23.25">
      <c r="A273" s="41" t="s">
        <v>21</v>
      </c>
      <c r="B273" s="1"/>
      <c r="C273" s="2"/>
      <c r="D273" s="42" t="s">
        <v>105</v>
      </c>
      <c r="E273" s="1"/>
    </row>
    <row r="274" spans="1:5" ht="23.25">
      <c r="A274" s="1"/>
      <c r="B274" s="1"/>
      <c r="C274" s="2"/>
      <c r="D274" s="3"/>
      <c r="E274" s="1"/>
    </row>
    <row r="275" spans="1:5" ht="23.25">
      <c r="A275" s="86" t="s">
        <v>41</v>
      </c>
      <c r="B275" s="86"/>
      <c r="C275" s="86"/>
      <c r="D275" s="86"/>
      <c r="E275" s="86"/>
    </row>
    <row r="276" spans="1:5" ht="23.25">
      <c r="A276" s="1"/>
      <c r="B276" s="1"/>
      <c r="C276" s="2"/>
      <c r="D276" s="42" t="s">
        <v>90</v>
      </c>
      <c r="E276" s="1"/>
    </row>
    <row r="277" spans="1:5" ht="23.25">
      <c r="A277" s="1"/>
      <c r="B277" s="1"/>
      <c r="C277" s="2"/>
      <c r="D277" s="3"/>
      <c r="E277" s="1"/>
    </row>
    <row r="278" spans="1:5" ht="23.25">
      <c r="A278" s="81" t="s">
        <v>42</v>
      </c>
      <c r="B278" s="82"/>
      <c r="C278" s="83" t="s">
        <v>0</v>
      </c>
      <c r="D278" s="83" t="s">
        <v>1</v>
      </c>
      <c r="E278" s="43" t="s">
        <v>40</v>
      </c>
    </row>
    <row r="279" spans="1:5" ht="23.25">
      <c r="A279" s="32" t="s">
        <v>39</v>
      </c>
      <c r="B279" s="32" t="s">
        <v>43</v>
      </c>
      <c r="C279" s="84"/>
      <c r="D279" s="84"/>
      <c r="E279" s="32" t="s">
        <v>43</v>
      </c>
    </row>
    <row r="280" spans="1:5" ht="23.25">
      <c r="A280" s="44" t="s">
        <v>44</v>
      </c>
      <c r="B280" s="44" t="s">
        <v>44</v>
      </c>
      <c r="C280" s="85"/>
      <c r="D280" s="85"/>
      <c r="E280" s="44" t="s">
        <v>44</v>
      </c>
    </row>
    <row r="281" spans="1:5" ht="23.25">
      <c r="A281" s="5"/>
      <c r="B281" s="5">
        <v>28307696.38</v>
      </c>
      <c r="C281" s="4" t="s">
        <v>45</v>
      </c>
      <c r="D281" s="45"/>
      <c r="E281" s="5">
        <v>36070100.3</v>
      </c>
    </row>
    <row r="282" spans="1:5" ht="23.25">
      <c r="A282" s="46"/>
      <c r="B282" s="6"/>
      <c r="C282" s="4" t="s">
        <v>46</v>
      </c>
      <c r="D282" s="47"/>
      <c r="E282" s="48"/>
    </row>
    <row r="283" spans="1:5" ht="23.25">
      <c r="A283" s="46">
        <v>159800</v>
      </c>
      <c r="B283" s="37">
        <f>B215+E283</f>
        <v>131723.3</v>
      </c>
      <c r="C283" s="2" t="s">
        <v>47</v>
      </c>
      <c r="D283" s="27">
        <v>100</v>
      </c>
      <c r="E283" s="37">
        <v>93928.62</v>
      </c>
    </row>
    <row r="284" spans="1:5" ht="23.25">
      <c r="A284" s="46">
        <v>115000</v>
      </c>
      <c r="B284" s="37">
        <f>B216+E284</f>
        <v>59617.7</v>
      </c>
      <c r="C284" s="2" t="s">
        <v>48</v>
      </c>
      <c r="D284" s="27">
        <v>120</v>
      </c>
      <c r="E284" s="37">
        <v>19945</v>
      </c>
    </row>
    <row r="285" spans="1:5" ht="23.25">
      <c r="A285" s="46">
        <v>190500</v>
      </c>
      <c r="B285" s="37">
        <f aca="true" t="shared" si="8" ref="B285:B297">B217+E285</f>
        <v>91073.07</v>
      </c>
      <c r="C285" s="2" t="s">
        <v>49</v>
      </c>
      <c r="D285" s="27">
        <v>200</v>
      </c>
      <c r="E285" s="37">
        <v>4650</v>
      </c>
    </row>
    <row r="286" spans="1:5" ht="23.25">
      <c r="A286" s="46">
        <v>20100</v>
      </c>
      <c r="B286" s="37">
        <f t="shared" si="8"/>
        <v>11454</v>
      </c>
      <c r="C286" s="2" t="s">
        <v>20</v>
      </c>
      <c r="D286" s="27">
        <v>300</v>
      </c>
      <c r="E286" s="37">
        <v>2500</v>
      </c>
    </row>
    <row r="287" spans="1:5" ht="23.25">
      <c r="A287" s="49">
        <v>15114600</v>
      </c>
      <c r="B287" s="37">
        <f t="shared" si="8"/>
        <v>5861266.300000001</v>
      </c>
      <c r="C287" s="2" t="s">
        <v>50</v>
      </c>
      <c r="D287" s="27">
        <v>1000</v>
      </c>
      <c r="E287" s="37">
        <v>1558982.1</v>
      </c>
    </row>
    <row r="288" spans="1:5" ht="23.25">
      <c r="A288" s="46">
        <v>11900000</v>
      </c>
      <c r="B288" s="50">
        <f t="shared" si="8"/>
        <v>10532324</v>
      </c>
      <c r="C288" s="26" t="s">
        <v>11</v>
      </c>
      <c r="D288" s="27">
        <v>2000</v>
      </c>
      <c r="E288" s="50"/>
    </row>
    <row r="289" spans="1:5" ht="24" thickBot="1">
      <c r="A289" s="46"/>
      <c r="B289" s="29">
        <f t="shared" si="8"/>
        <v>16687458.37</v>
      </c>
      <c r="C289" s="26"/>
      <c r="D289" s="28"/>
      <c r="E289" s="30">
        <f>SUM(E283:E288)</f>
        <v>1680005.7200000002</v>
      </c>
    </row>
    <row r="290" spans="1:5" ht="24" thickTop="1">
      <c r="A290" s="46"/>
      <c r="B290" s="36">
        <f t="shared" si="8"/>
        <v>237087.33</v>
      </c>
      <c r="C290" s="2" t="s">
        <v>33</v>
      </c>
      <c r="D290" s="28"/>
      <c r="E290" s="36">
        <v>91732.09</v>
      </c>
    </row>
    <row r="291" spans="1:5" ht="23.25">
      <c r="A291" s="51"/>
      <c r="B291" s="36">
        <f t="shared" si="8"/>
        <v>51700</v>
      </c>
      <c r="C291" s="2" t="s">
        <v>5</v>
      </c>
      <c r="D291" s="52"/>
      <c r="E291" s="37"/>
    </row>
    <row r="292" spans="1:5" ht="23.25">
      <c r="A292" s="51"/>
      <c r="B292" s="36">
        <f t="shared" si="8"/>
        <v>2426400</v>
      </c>
      <c r="C292" s="2" t="s">
        <v>91</v>
      </c>
      <c r="D292" s="52"/>
      <c r="E292" s="37"/>
    </row>
    <row r="293" spans="1:5" ht="23.25">
      <c r="A293" s="6"/>
      <c r="B293" s="36">
        <f t="shared" si="8"/>
        <v>277500</v>
      </c>
      <c r="C293" s="2" t="s">
        <v>92</v>
      </c>
      <c r="D293" s="47"/>
      <c r="E293" s="37"/>
    </row>
    <row r="294" spans="1:5" ht="23.25">
      <c r="A294" s="6"/>
      <c r="B294" s="36">
        <f t="shared" si="8"/>
        <v>30000</v>
      </c>
      <c r="C294" s="2" t="s">
        <v>93</v>
      </c>
      <c r="D294" s="47"/>
      <c r="E294" s="37"/>
    </row>
    <row r="295" spans="1:5" ht="23.25">
      <c r="A295" s="6"/>
      <c r="B295" s="36">
        <f t="shared" si="8"/>
        <v>157530</v>
      </c>
      <c r="C295" s="2" t="s">
        <v>99</v>
      </c>
      <c r="D295" s="47"/>
      <c r="E295" s="37">
        <v>37530</v>
      </c>
    </row>
    <row r="296" spans="1:5" ht="23.25">
      <c r="A296" s="6"/>
      <c r="B296" s="36">
        <f t="shared" si="8"/>
        <v>150</v>
      </c>
      <c r="C296" s="2" t="s">
        <v>8</v>
      </c>
      <c r="D296" s="47"/>
      <c r="E296" s="37">
        <v>150</v>
      </c>
    </row>
    <row r="297" spans="1:5" ht="23.25">
      <c r="A297" s="6"/>
      <c r="B297" s="36">
        <f t="shared" si="8"/>
        <v>3000</v>
      </c>
      <c r="C297" s="2" t="s">
        <v>103</v>
      </c>
      <c r="D297" s="47"/>
      <c r="E297" s="37">
        <v>3000</v>
      </c>
    </row>
    <row r="298" spans="1:5" ht="23.25">
      <c r="A298" s="6"/>
      <c r="B298" s="36"/>
      <c r="C298" s="2"/>
      <c r="D298" s="47"/>
      <c r="E298" s="37"/>
    </row>
    <row r="299" spans="1:5" ht="23.25">
      <c r="A299" s="6"/>
      <c r="B299" s="36"/>
      <c r="C299" s="2"/>
      <c r="D299" s="47"/>
      <c r="E299" s="37"/>
    </row>
    <row r="300" spans="1:5" ht="23.25">
      <c r="A300" s="6"/>
      <c r="B300" s="36"/>
      <c r="C300" s="2"/>
      <c r="D300" s="47"/>
      <c r="E300" s="50"/>
    </row>
    <row r="301" spans="1:5" ht="24" thickBot="1">
      <c r="A301" s="6"/>
      <c r="B301" s="30">
        <f>SUM(B290:B300)</f>
        <v>3183367.33</v>
      </c>
      <c r="C301" s="31"/>
      <c r="D301" s="53"/>
      <c r="E301" s="30">
        <f>SUM(E290:E300)</f>
        <v>132412.09</v>
      </c>
    </row>
    <row r="302" spans="1:5" ht="24.75" thickBot="1" thickTop="1">
      <c r="A302" s="54">
        <f>SUM(A283:A301)</f>
        <v>27500000</v>
      </c>
      <c r="B302" s="55">
        <f>B289+B301</f>
        <v>19870825.7</v>
      </c>
      <c r="C302" s="87" t="s">
        <v>51</v>
      </c>
      <c r="D302" s="88"/>
      <c r="E302" s="55">
        <f>E289+E301</f>
        <v>1812417.8100000003</v>
      </c>
    </row>
    <row r="303" spans="1:5" ht="24" thickTop="1">
      <c r="A303" s="66"/>
      <c r="B303" s="34"/>
      <c r="C303" s="33"/>
      <c r="D303" s="33"/>
      <c r="E303" s="34"/>
    </row>
    <row r="304" spans="1:5" ht="23.25">
      <c r="A304" s="66"/>
      <c r="B304" s="34"/>
      <c r="C304" s="33"/>
      <c r="D304" s="33"/>
      <c r="E304" s="34"/>
    </row>
    <row r="305" spans="1:5" ht="23.25">
      <c r="A305" s="66"/>
      <c r="B305" s="34"/>
      <c r="C305" s="33"/>
      <c r="D305" s="33"/>
      <c r="E305" s="34"/>
    </row>
    <row r="306" spans="1:5" ht="23.25">
      <c r="A306" s="66"/>
      <c r="B306" s="34"/>
      <c r="C306" s="33"/>
      <c r="D306" s="33"/>
      <c r="E306" s="34"/>
    </row>
    <row r="307" spans="1:5" ht="23.25">
      <c r="A307" s="1"/>
      <c r="B307" s="1"/>
      <c r="C307" s="3" t="s">
        <v>52</v>
      </c>
      <c r="D307" s="3"/>
      <c r="E307" s="1"/>
    </row>
    <row r="308" spans="1:5" ht="23.25">
      <c r="A308" s="81" t="s">
        <v>42</v>
      </c>
      <c r="B308" s="82"/>
      <c r="C308" s="83" t="s">
        <v>0</v>
      </c>
      <c r="D308" s="83" t="s">
        <v>1</v>
      </c>
      <c r="E308" s="43" t="s">
        <v>40</v>
      </c>
    </row>
    <row r="309" spans="1:5" ht="23.25">
      <c r="A309" s="32" t="s">
        <v>39</v>
      </c>
      <c r="B309" s="32" t="s">
        <v>43</v>
      </c>
      <c r="C309" s="84"/>
      <c r="D309" s="84"/>
      <c r="E309" s="32" t="s">
        <v>43</v>
      </c>
    </row>
    <row r="310" spans="1:5" ht="23.25">
      <c r="A310" s="44" t="s">
        <v>44</v>
      </c>
      <c r="B310" s="44" t="s">
        <v>44</v>
      </c>
      <c r="C310" s="85"/>
      <c r="D310" s="85"/>
      <c r="E310" s="44" t="s">
        <v>44</v>
      </c>
    </row>
    <row r="311" spans="1:5" ht="23.25">
      <c r="A311" s="5"/>
      <c r="B311" s="5"/>
      <c r="C311" s="35" t="s">
        <v>53</v>
      </c>
      <c r="D311" s="45"/>
      <c r="E311" s="5"/>
    </row>
    <row r="312" spans="1:5" ht="23.25">
      <c r="A312" s="56">
        <v>3885850</v>
      </c>
      <c r="B312" s="37">
        <f>B244+E312</f>
        <v>1558452</v>
      </c>
      <c r="C312" s="2" t="s">
        <v>7</v>
      </c>
      <c r="D312" s="57">
        <v>0</v>
      </c>
      <c r="E312" s="37">
        <v>663468</v>
      </c>
    </row>
    <row r="313" spans="1:5" ht="23.25">
      <c r="A313" s="56">
        <v>7233270</v>
      </c>
      <c r="B313" s="37">
        <f aca="true" t="shared" si="9" ref="B313:B323">B245+E313</f>
        <v>2520101</v>
      </c>
      <c r="C313" s="2" t="s">
        <v>8</v>
      </c>
      <c r="D313" s="57">
        <v>100</v>
      </c>
      <c r="E313" s="37">
        <v>515407</v>
      </c>
    </row>
    <row r="314" spans="1:5" ht="23.25">
      <c r="A314" s="56">
        <v>641040</v>
      </c>
      <c r="B314" s="37">
        <f t="shared" si="9"/>
        <v>253425</v>
      </c>
      <c r="C314" s="2" t="s">
        <v>12</v>
      </c>
      <c r="D314" s="57">
        <v>120</v>
      </c>
      <c r="E314" s="37">
        <v>50685</v>
      </c>
    </row>
    <row r="315" spans="1:5" ht="23.25">
      <c r="A315" s="56">
        <v>2647440</v>
      </c>
      <c r="B315" s="37">
        <f t="shared" si="9"/>
        <v>1007852</v>
      </c>
      <c r="C315" s="2" t="s">
        <v>13</v>
      </c>
      <c r="D315" s="57">
        <v>130</v>
      </c>
      <c r="E315" s="37">
        <v>208836</v>
      </c>
    </row>
    <row r="316" spans="1:5" ht="23.25">
      <c r="A316" s="56">
        <v>407000</v>
      </c>
      <c r="B316" s="37">
        <f t="shared" si="9"/>
        <v>51546</v>
      </c>
      <c r="C316" s="2" t="s">
        <v>9</v>
      </c>
      <c r="D316" s="57">
        <v>200</v>
      </c>
      <c r="E316" s="37">
        <v>11000</v>
      </c>
    </row>
    <row r="317" spans="1:5" ht="23.25">
      <c r="A317" s="56">
        <v>5022000</v>
      </c>
      <c r="B317" s="37">
        <f t="shared" si="9"/>
        <v>1573835.88</v>
      </c>
      <c r="C317" s="2" t="s">
        <v>6</v>
      </c>
      <c r="D317" s="57">
        <v>250</v>
      </c>
      <c r="E317" s="37">
        <v>643189.61</v>
      </c>
    </row>
    <row r="318" spans="1:5" ht="23.25">
      <c r="A318" s="56">
        <v>2027000</v>
      </c>
      <c r="B318" s="37">
        <f t="shared" si="9"/>
        <v>571166.97</v>
      </c>
      <c r="C318" s="2" t="s">
        <v>14</v>
      </c>
      <c r="D318" s="57">
        <v>270</v>
      </c>
      <c r="E318" s="37">
        <v>245225.1</v>
      </c>
    </row>
    <row r="319" spans="1:5" ht="23.25">
      <c r="A319" s="58">
        <v>335000</v>
      </c>
      <c r="B319" s="37">
        <f t="shared" si="9"/>
        <v>115810.81</v>
      </c>
      <c r="C319" s="2" t="s">
        <v>15</v>
      </c>
      <c r="D319" s="57">
        <v>300</v>
      </c>
      <c r="E319" s="37">
        <v>22468.66</v>
      </c>
    </row>
    <row r="320" spans="1:5" ht="23.25">
      <c r="A320" s="56">
        <v>1560000</v>
      </c>
      <c r="B320" s="37">
        <f t="shared" si="9"/>
        <v>699000</v>
      </c>
      <c r="C320" s="2" t="s">
        <v>16</v>
      </c>
      <c r="D320" s="57">
        <v>400</v>
      </c>
      <c r="E320" s="37">
        <v>20000</v>
      </c>
    </row>
    <row r="321" spans="1:5" ht="23.25">
      <c r="A321" s="59">
        <v>3721400</v>
      </c>
      <c r="B321" s="37">
        <f t="shared" si="9"/>
        <v>0</v>
      </c>
      <c r="C321" s="26" t="s">
        <v>17</v>
      </c>
      <c r="D321" s="57">
        <v>450</v>
      </c>
      <c r="E321" s="37">
        <v>0</v>
      </c>
    </row>
    <row r="322" spans="1:5" ht="23.25">
      <c r="A322" s="60">
        <v>0</v>
      </c>
      <c r="B322" s="37">
        <f t="shared" si="9"/>
        <v>0</v>
      </c>
      <c r="C322" s="2" t="s">
        <v>18</v>
      </c>
      <c r="D322" s="57">
        <v>500</v>
      </c>
      <c r="E322" s="37">
        <v>0</v>
      </c>
    </row>
    <row r="323" spans="1:5" ht="23.25">
      <c r="A323" s="60">
        <v>20000</v>
      </c>
      <c r="B323" s="37">
        <f t="shared" si="9"/>
        <v>0</v>
      </c>
      <c r="C323" s="2" t="s">
        <v>19</v>
      </c>
      <c r="D323" s="57"/>
      <c r="E323" s="61">
        <v>0</v>
      </c>
    </row>
    <row r="324" spans="1:5" ht="24" thickBot="1">
      <c r="A324" s="60"/>
      <c r="B324" s="30">
        <f>SUM(B312:B323)</f>
        <v>8351189.659999999</v>
      </c>
      <c r="C324" s="2"/>
      <c r="D324" s="57"/>
      <c r="E324" s="30">
        <f>SUM(E312:E323)</f>
        <v>2380279.37</v>
      </c>
    </row>
    <row r="325" spans="1:5" ht="24" thickTop="1">
      <c r="A325" s="56"/>
      <c r="B325" s="37">
        <f aca="true" t="shared" si="10" ref="B325:B330">B257+E325</f>
        <v>275832.44</v>
      </c>
      <c r="C325" s="2" t="s">
        <v>33</v>
      </c>
      <c r="D325" s="57"/>
      <c r="E325" s="36">
        <v>99199.76</v>
      </c>
    </row>
    <row r="326" spans="1:5" ht="23.25">
      <c r="A326" s="56"/>
      <c r="B326" s="37">
        <f t="shared" si="10"/>
        <v>1984404</v>
      </c>
      <c r="C326" s="2" t="s">
        <v>5</v>
      </c>
      <c r="D326" s="57"/>
      <c r="E326" s="37">
        <v>951840</v>
      </c>
    </row>
    <row r="327" spans="1:5" ht="23.25">
      <c r="A327" s="6"/>
      <c r="B327" s="37">
        <f t="shared" si="10"/>
        <v>1624580</v>
      </c>
      <c r="C327" s="2" t="s">
        <v>4</v>
      </c>
      <c r="D327" s="57"/>
      <c r="E327" s="37">
        <v>94400</v>
      </c>
    </row>
    <row r="328" spans="1:5" ht="23.25">
      <c r="A328" s="6"/>
      <c r="B328" s="37">
        <f t="shared" si="10"/>
        <v>1227020.87</v>
      </c>
      <c r="C328" s="2" t="s">
        <v>10</v>
      </c>
      <c r="D328" s="47"/>
      <c r="E328" s="37">
        <v>272444</v>
      </c>
    </row>
    <row r="329" spans="1:5" ht="23.25">
      <c r="A329" s="6"/>
      <c r="B329" s="37">
        <f t="shared" si="10"/>
        <v>601140.13</v>
      </c>
      <c r="C329" s="2" t="s">
        <v>83</v>
      </c>
      <c r="D329" s="47"/>
      <c r="E329" s="37"/>
    </row>
    <row r="330" spans="1:5" ht="23.25">
      <c r="A330" s="6"/>
      <c r="B330" s="37">
        <f t="shared" si="10"/>
        <v>30000</v>
      </c>
      <c r="C330" s="2" t="s">
        <v>100</v>
      </c>
      <c r="D330" s="47"/>
      <c r="E330" s="37"/>
    </row>
    <row r="331" spans="1:5" ht="24" thickBot="1">
      <c r="A331" s="6"/>
      <c r="B331" s="30">
        <f>SUM(B325:B330)</f>
        <v>5742977.44</v>
      </c>
      <c r="C331" s="2"/>
      <c r="D331" s="53"/>
      <c r="E331" s="30">
        <f>SUM(E325:E330)</f>
        <v>1417883.76</v>
      </c>
    </row>
    <row r="332" spans="1:5" ht="24.75" thickBot="1" thickTop="1">
      <c r="A332" s="54">
        <f>SUM(A312:A331)</f>
        <v>27500000</v>
      </c>
      <c r="B332" s="55">
        <f>B324+B331</f>
        <v>14094167.1</v>
      </c>
      <c r="C332" s="39" t="s">
        <v>54</v>
      </c>
      <c r="D332" s="39"/>
      <c r="E332" s="55">
        <f>E324+E331</f>
        <v>3798163.13</v>
      </c>
    </row>
    <row r="333" spans="1:5" ht="24" thickTop="1">
      <c r="A333" s="1"/>
      <c r="B333" s="62">
        <f>B302-B332</f>
        <v>5776658.6</v>
      </c>
      <c r="C333" s="39" t="s">
        <v>55</v>
      </c>
      <c r="D333" s="3"/>
      <c r="E333" s="63"/>
    </row>
    <row r="334" spans="1:5" ht="23.25">
      <c r="A334" s="1"/>
      <c r="B334" s="51"/>
      <c r="C334" s="39" t="s">
        <v>56</v>
      </c>
      <c r="D334" s="3"/>
      <c r="E334" s="63"/>
    </row>
    <row r="335" spans="1:5" ht="23.25">
      <c r="A335" s="1"/>
      <c r="B335" s="64"/>
      <c r="C335" s="65" t="s">
        <v>57</v>
      </c>
      <c r="D335" s="3"/>
      <c r="E335" s="64">
        <f>E302-E332</f>
        <v>-1985745.3199999996</v>
      </c>
    </row>
    <row r="336" spans="1:5" ht="24" thickBot="1">
      <c r="A336" s="1"/>
      <c r="B336" s="30">
        <f>B281+B302-B332</f>
        <v>34084354.98</v>
      </c>
      <c r="C336" s="39" t="s">
        <v>58</v>
      </c>
      <c r="D336" s="3"/>
      <c r="E336" s="30">
        <f>E281+E302-E332</f>
        <v>34084354.98</v>
      </c>
    </row>
    <row r="337" ht="20.25" thickTop="1"/>
    <row r="338" ht="23.25">
      <c r="C338" s="2" t="s">
        <v>59</v>
      </c>
    </row>
    <row r="339" ht="23.25">
      <c r="C339" s="2" t="s">
        <v>61</v>
      </c>
    </row>
    <row r="340" ht="23.25">
      <c r="C340" s="2" t="s">
        <v>82</v>
      </c>
    </row>
    <row r="341" spans="1:5" ht="23.25">
      <c r="A341" s="41" t="s">
        <v>21</v>
      </c>
      <c r="B341" s="1"/>
      <c r="C341" s="2"/>
      <c r="D341" s="42" t="s">
        <v>109</v>
      </c>
      <c r="E341" s="1"/>
    </row>
    <row r="342" spans="1:5" ht="23.25">
      <c r="A342" s="1"/>
      <c r="B342" s="1"/>
      <c r="C342" s="2"/>
      <c r="D342" s="3"/>
      <c r="E342" s="1"/>
    </row>
    <row r="343" spans="1:5" ht="23.25">
      <c r="A343" s="86" t="s">
        <v>41</v>
      </c>
      <c r="B343" s="86"/>
      <c r="C343" s="86"/>
      <c r="D343" s="86"/>
      <c r="E343" s="86"/>
    </row>
    <row r="344" spans="1:5" ht="23.25">
      <c r="A344" s="1"/>
      <c r="B344" s="1"/>
      <c r="C344" s="2"/>
      <c r="D344" s="42" t="s">
        <v>90</v>
      </c>
      <c r="E344" s="1"/>
    </row>
    <row r="345" spans="1:5" ht="23.25">
      <c r="A345" s="1"/>
      <c r="B345" s="1"/>
      <c r="C345" s="2"/>
      <c r="D345" s="3"/>
      <c r="E345" s="1"/>
    </row>
    <row r="346" spans="1:5" ht="23.25">
      <c r="A346" s="81" t="s">
        <v>42</v>
      </c>
      <c r="B346" s="82"/>
      <c r="C346" s="83" t="s">
        <v>0</v>
      </c>
      <c r="D346" s="83" t="s">
        <v>1</v>
      </c>
      <c r="E346" s="43" t="s">
        <v>40</v>
      </c>
    </row>
    <row r="347" spans="1:5" ht="23.25">
      <c r="A347" s="32" t="s">
        <v>39</v>
      </c>
      <c r="B347" s="32" t="s">
        <v>43</v>
      </c>
      <c r="C347" s="84"/>
      <c r="D347" s="84"/>
      <c r="E347" s="32" t="s">
        <v>43</v>
      </c>
    </row>
    <row r="348" spans="1:5" ht="23.25">
      <c r="A348" s="44" t="s">
        <v>44</v>
      </c>
      <c r="B348" s="44" t="s">
        <v>44</v>
      </c>
      <c r="C348" s="85"/>
      <c r="D348" s="85"/>
      <c r="E348" s="44" t="s">
        <v>44</v>
      </c>
    </row>
    <row r="349" spans="1:5" ht="23.25">
      <c r="A349" s="5"/>
      <c r="B349" s="5">
        <v>28307696.38</v>
      </c>
      <c r="C349" s="4" t="s">
        <v>45</v>
      </c>
      <c r="D349" s="45"/>
      <c r="E349" s="5">
        <v>34084354.98</v>
      </c>
    </row>
    <row r="350" spans="1:5" ht="23.25">
      <c r="A350" s="46"/>
      <c r="B350" s="6"/>
      <c r="C350" s="4" t="s">
        <v>46</v>
      </c>
      <c r="D350" s="47"/>
      <c r="E350" s="48"/>
    </row>
    <row r="351" spans="1:5" ht="23.25">
      <c r="A351" s="46">
        <v>159800</v>
      </c>
      <c r="B351" s="37">
        <f>B283+E351</f>
        <v>196808.27</v>
      </c>
      <c r="C351" s="2" t="s">
        <v>47</v>
      </c>
      <c r="D351" s="27">
        <v>100</v>
      </c>
      <c r="E351" s="37">
        <v>65084.97</v>
      </c>
    </row>
    <row r="352" spans="1:5" ht="23.25">
      <c r="A352" s="46">
        <v>115000</v>
      </c>
      <c r="B352" s="37">
        <f>B284+E352</f>
        <v>72579.7</v>
      </c>
      <c r="C352" s="2" t="s">
        <v>48</v>
      </c>
      <c r="D352" s="27">
        <v>120</v>
      </c>
      <c r="E352" s="37">
        <v>12962</v>
      </c>
    </row>
    <row r="353" spans="1:5" ht="23.25">
      <c r="A353" s="46">
        <v>190500</v>
      </c>
      <c r="B353" s="37">
        <f aca="true" t="shared" si="11" ref="B353:B365">B285+E353</f>
        <v>141619.51</v>
      </c>
      <c r="C353" s="2" t="s">
        <v>49</v>
      </c>
      <c r="D353" s="27">
        <v>200</v>
      </c>
      <c r="E353" s="37">
        <v>50546.44</v>
      </c>
    </row>
    <row r="354" spans="1:5" ht="23.25">
      <c r="A354" s="46">
        <v>20100</v>
      </c>
      <c r="B354" s="37">
        <f t="shared" si="11"/>
        <v>11631</v>
      </c>
      <c r="C354" s="2" t="s">
        <v>20</v>
      </c>
      <c r="D354" s="27">
        <v>300</v>
      </c>
      <c r="E354" s="37">
        <v>177</v>
      </c>
    </row>
    <row r="355" spans="1:5" ht="23.25">
      <c r="A355" s="49">
        <v>15114600</v>
      </c>
      <c r="B355" s="37">
        <f t="shared" si="11"/>
        <v>6951732.260000001</v>
      </c>
      <c r="C355" s="2" t="s">
        <v>50</v>
      </c>
      <c r="D355" s="27">
        <v>1000</v>
      </c>
      <c r="E355" s="37">
        <v>1090465.96</v>
      </c>
    </row>
    <row r="356" spans="1:5" ht="23.25">
      <c r="A356" s="46">
        <v>11900000</v>
      </c>
      <c r="B356" s="50">
        <f t="shared" si="11"/>
        <v>10532324</v>
      </c>
      <c r="C356" s="26" t="s">
        <v>11</v>
      </c>
      <c r="D356" s="27">
        <v>2000</v>
      </c>
      <c r="E356" s="50"/>
    </row>
    <row r="357" spans="1:5" ht="24" thickBot="1">
      <c r="A357" s="46"/>
      <c r="B357" s="29">
        <f t="shared" si="11"/>
        <v>17906694.74</v>
      </c>
      <c r="C357" s="26"/>
      <c r="D357" s="28"/>
      <c r="E357" s="30">
        <f>SUM(E351:E356)</f>
        <v>1219236.3699999999</v>
      </c>
    </row>
    <row r="358" spans="1:5" ht="24" thickTop="1">
      <c r="A358" s="46"/>
      <c r="B358" s="36">
        <f t="shared" si="11"/>
        <v>295768.42</v>
      </c>
      <c r="C358" s="2" t="s">
        <v>33</v>
      </c>
      <c r="D358" s="28"/>
      <c r="E358" s="36">
        <v>58681.09</v>
      </c>
    </row>
    <row r="359" spans="1:5" ht="23.25">
      <c r="A359" s="51"/>
      <c r="B359" s="36">
        <f t="shared" si="11"/>
        <v>52900</v>
      </c>
      <c r="C359" s="2" t="s">
        <v>5</v>
      </c>
      <c r="D359" s="52"/>
      <c r="E359" s="37">
        <v>1200</v>
      </c>
    </row>
    <row r="360" spans="1:5" ht="23.25">
      <c r="A360" s="51"/>
      <c r="B360" s="36">
        <f t="shared" si="11"/>
        <v>4852800</v>
      </c>
      <c r="C360" s="2" t="s">
        <v>91</v>
      </c>
      <c r="D360" s="52"/>
      <c r="E360" s="37">
        <v>2426400</v>
      </c>
    </row>
    <row r="361" spans="1:5" ht="23.25">
      <c r="A361" s="6"/>
      <c r="B361" s="36">
        <f t="shared" si="11"/>
        <v>666000</v>
      </c>
      <c r="C361" s="2" t="s">
        <v>92</v>
      </c>
      <c r="D361" s="47"/>
      <c r="E361" s="37">
        <v>388500</v>
      </c>
    </row>
    <row r="362" spans="1:5" ht="23.25">
      <c r="A362" s="6"/>
      <c r="B362" s="36">
        <f t="shared" si="11"/>
        <v>30000</v>
      </c>
      <c r="C362" s="2" t="s">
        <v>93</v>
      </c>
      <c r="D362" s="47"/>
      <c r="E362" s="37"/>
    </row>
    <row r="363" spans="1:5" ht="23.25">
      <c r="A363" s="6"/>
      <c r="B363" s="36">
        <f t="shared" si="11"/>
        <v>288084</v>
      </c>
      <c r="C363" s="2" t="s">
        <v>99</v>
      </c>
      <c r="D363" s="47"/>
      <c r="E363" s="37">
        <v>130554</v>
      </c>
    </row>
    <row r="364" spans="1:5" ht="23.25">
      <c r="A364" s="6"/>
      <c r="B364" s="36">
        <f t="shared" si="11"/>
        <v>150</v>
      </c>
      <c r="C364" s="2" t="s">
        <v>8</v>
      </c>
      <c r="D364" s="47"/>
      <c r="E364" s="37"/>
    </row>
    <row r="365" spans="1:5" ht="23.25">
      <c r="A365" s="6"/>
      <c r="B365" s="36">
        <f t="shared" si="11"/>
        <v>3240</v>
      </c>
      <c r="C365" s="2" t="s">
        <v>103</v>
      </c>
      <c r="D365" s="47"/>
      <c r="E365" s="37">
        <v>240</v>
      </c>
    </row>
    <row r="366" spans="1:5" ht="23.25">
      <c r="A366" s="6"/>
      <c r="B366" s="36"/>
      <c r="C366" s="2"/>
      <c r="D366" s="47"/>
      <c r="E366" s="37"/>
    </row>
    <row r="367" spans="1:5" ht="23.25">
      <c r="A367" s="6"/>
      <c r="B367" s="36"/>
      <c r="C367" s="2"/>
      <c r="D367" s="47"/>
      <c r="E367" s="37"/>
    </row>
    <row r="368" spans="1:5" ht="23.25">
      <c r="A368" s="6"/>
      <c r="B368" s="36"/>
      <c r="C368" s="2"/>
      <c r="D368" s="47"/>
      <c r="E368" s="50"/>
    </row>
    <row r="369" spans="1:5" ht="24" thickBot="1">
      <c r="A369" s="6"/>
      <c r="B369" s="30">
        <f>SUM(B358:B368)</f>
        <v>6188942.42</v>
      </c>
      <c r="C369" s="31"/>
      <c r="D369" s="53"/>
      <c r="E369" s="30">
        <f>SUM(E358:E368)</f>
        <v>3005575.09</v>
      </c>
    </row>
    <row r="370" spans="1:5" ht="24.75" thickBot="1" thickTop="1">
      <c r="A370" s="54">
        <f>SUM(A351:A369)</f>
        <v>27500000</v>
      </c>
      <c r="B370" s="55">
        <f>B357+B369</f>
        <v>24095637.159999996</v>
      </c>
      <c r="C370" s="87" t="s">
        <v>51</v>
      </c>
      <c r="D370" s="88"/>
      <c r="E370" s="55">
        <f>E357+E369</f>
        <v>4224811.46</v>
      </c>
    </row>
    <row r="371" spans="1:5" ht="24" thickTop="1">
      <c r="A371" s="66"/>
      <c r="B371" s="34"/>
      <c r="C371" s="33"/>
      <c r="D371" s="33"/>
      <c r="E371" s="34"/>
    </row>
    <row r="372" spans="1:5" ht="23.25">
      <c r="A372" s="66"/>
      <c r="B372" s="34"/>
      <c r="C372" s="33"/>
      <c r="D372" s="33"/>
      <c r="E372" s="34"/>
    </row>
    <row r="373" spans="1:5" ht="23.25">
      <c r="A373" s="66"/>
      <c r="B373" s="34"/>
      <c r="C373" s="33"/>
      <c r="D373" s="33"/>
      <c r="E373" s="34"/>
    </row>
    <row r="374" spans="1:5" ht="23.25">
      <c r="A374" s="66"/>
      <c r="B374" s="34"/>
      <c r="C374" s="33"/>
      <c r="D374" s="33"/>
      <c r="E374" s="34"/>
    </row>
    <row r="375" spans="1:5" ht="23.25">
      <c r="A375" s="1"/>
      <c r="B375" s="1"/>
      <c r="C375" s="3" t="s">
        <v>52</v>
      </c>
      <c r="D375" s="3"/>
      <c r="E375" s="1"/>
    </row>
    <row r="376" spans="1:5" ht="23.25">
      <c r="A376" s="81" t="s">
        <v>42</v>
      </c>
      <c r="B376" s="82"/>
      <c r="C376" s="83" t="s">
        <v>0</v>
      </c>
      <c r="D376" s="83" t="s">
        <v>1</v>
      </c>
      <c r="E376" s="43" t="s">
        <v>40</v>
      </c>
    </row>
    <row r="377" spans="1:5" ht="23.25">
      <c r="A377" s="32" t="s">
        <v>39</v>
      </c>
      <c r="B377" s="32" t="s">
        <v>43</v>
      </c>
      <c r="C377" s="84"/>
      <c r="D377" s="84"/>
      <c r="E377" s="32" t="s">
        <v>43</v>
      </c>
    </row>
    <row r="378" spans="1:5" ht="23.25">
      <c r="A378" s="44" t="s">
        <v>44</v>
      </c>
      <c r="B378" s="44" t="s">
        <v>44</v>
      </c>
      <c r="C378" s="85"/>
      <c r="D378" s="85"/>
      <c r="E378" s="44" t="s">
        <v>44</v>
      </c>
    </row>
    <row r="379" spans="1:5" ht="23.25">
      <c r="A379" s="5"/>
      <c r="B379" s="5"/>
      <c r="C379" s="35" t="s">
        <v>53</v>
      </c>
      <c r="D379" s="45"/>
      <c r="E379" s="5"/>
    </row>
    <row r="380" spans="1:5" ht="23.25">
      <c r="A380" s="56">
        <v>3885850</v>
      </c>
      <c r="B380" s="37">
        <f>B312+E380</f>
        <v>1558452</v>
      </c>
      <c r="C380" s="2" t="s">
        <v>7</v>
      </c>
      <c r="D380" s="57">
        <v>0</v>
      </c>
      <c r="E380" s="37"/>
    </row>
    <row r="381" spans="1:5" ht="23.25">
      <c r="A381" s="56">
        <v>7233270</v>
      </c>
      <c r="B381" s="37">
        <f aca="true" t="shared" si="12" ref="B381:B391">B313+E381</f>
        <v>3044081</v>
      </c>
      <c r="C381" s="2" t="s">
        <v>8</v>
      </c>
      <c r="D381" s="57">
        <v>100</v>
      </c>
      <c r="E381" s="37">
        <v>523980</v>
      </c>
    </row>
    <row r="382" spans="1:5" ht="23.25">
      <c r="A382" s="56">
        <v>641040</v>
      </c>
      <c r="B382" s="37">
        <f t="shared" si="12"/>
        <v>304110</v>
      </c>
      <c r="C382" s="2" t="s">
        <v>12</v>
      </c>
      <c r="D382" s="57">
        <v>120</v>
      </c>
      <c r="E382" s="37">
        <v>50685</v>
      </c>
    </row>
    <row r="383" spans="1:5" ht="23.25">
      <c r="A383" s="56">
        <v>2647440</v>
      </c>
      <c r="B383" s="37">
        <f t="shared" si="12"/>
        <v>1217332</v>
      </c>
      <c r="C383" s="2" t="s">
        <v>13</v>
      </c>
      <c r="D383" s="57">
        <v>130</v>
      </c>
      <c r="E383" s="37">
        <v>209480</v>
      </c>
    </row>
    <row r="384" spans="1:5" ht="23.25">
      <c r="A384" s="56">
        <v>407000</v>
      </c>
      <c r="B384" s="37">
        <f t="shared" si="12"/>
        <v>63258</v>
      </c>
      <c r="C384" s="2" t="s">
        <v>9</v>
      </c>
      <c r="D384" s="57">
        <v>200</v>
      </c>
      <c r="E384" s="37">
        <v>11712</v>
      </c>
    </row>
    <row r="385" spans="1:5" ht="23.25">
      <c r="A385" s="56">
        <v>5022000</v>
      </c>
      <c r="B385" s="37">
        <f t="shared" si="12"/>
        <v>1659829.0399999998</v>
      </c>
      <c r="C385" s="2" t="s">
        <v>6</v>
      </c>
      <c r="D385" s="57">
        <v>250</v>
      </c>
      <c r="E385" s="37">
        <v>85993.16</v>
      </c>
    </row>
    <row r="386" spans="1:5" ht="23.25">
      <c r="A386" s="56">
        <v>2027000</v>
      </c>
      <c r="B386" s="37">
        <f t="shared" si="12"/>
        <v>668350.53</v>
      </c>
      <c r="C386" s="2" t="s">
        <v>14</v>
      </c>
      <c r="D386" s="57">
        <v>270</v>
      </c>
      <c r="E386" s="37">
        <v>97183.56</v>
      </c>
    </row>
    <row r="387" spans="1:5" ht="23.25">
      <c r="A387" s="58">
        <v>335000</v>
      </c>
      <c r="B387" s="37">
        <f t="shared" si="12"/>
        <v>120295.81</v>
      </c>
      <c r="C387" s="2" t="s">
        <v>15</v>
      </c>
      <c r="D387" s="57">
        <v>300</v>
      </c>
      <c r="E387" s="37">
        <v>4485</v>
      </c>
    </row>
    <row r="388" spans="1:5" ht="23.25">
      <c r="A388" s="56">
        <v>1560000</v>
      </c>
      <c r="B388" s="37">
        <f t="shared" si="12"/>
        <v>704000</v>
      </c>
      <c r="C388" s="2" t="s">
        <v>16</v>
      </c>
      <c r="D388" s="57">
        <v>400</v>
      </c>
      <c r="E388" s="37">
        <v>5000</v>
      </c>
    </row>
    <row r="389" spans="1:5" ht="23.25">
      <c r="A389" s="59">
        <v>3721400</v>
      </c>
      <c r="B389" s="37">
        <f t="shared" si="12"/>
        <v>0</v>
      </c>
      <c r="C389" s="26" t="s">
        <v>17</v>
      </c>
      <c r="D389" s="57">
        <v>450</v>
      </c>
      <c r="E389" s="37"/>
    </row>
    <row r="390" spans="1:5" ht="23.25">
      <c r="A390" s="60">
        <v>0</v>
      </c>
      <c r="B390" s="37">
        <f t="shared" si="12"/>
        <v>0</v>
      </c>
      <c r="C390" s="2" t="s">
        <v>18</v>
      </c>
      <c r="D390" s="57">
        <v>500</v>
      </c>
      <c r="E390" s="37">
        <v>0</v>
      </c>
    </row>
    <row r="391" spans="1:5" ht="23.25">
      <c r="A391" s="60">
        <v>20000</v>
      </c>
      <c r="B391" s="37">
        <f t="shared" si="12"/>
        <v>0</v>
      </c>
      <c r="C391" s="2" t="s">
        <v>19</v>
      </c>
      <c r="D391" s="57"/>
      <c r="E391" s="61">
        <v>0</v>
      </c>
    </row>
    <row r="392" spans="1:5" ht="24" thickBot="1">
      <c r="A392" s="60"/>
      <c r="B392" s="30">
        <f>SUM(B380:B391)</f>
        <v>9339708.38</v>
      </c>
      <c r="C392" s="2"/>
      <c r="D392" s="57"/>
      <c r="E392" s="30">
        <f>SUM(E380:E391)</f>
        <v>988518.72</v>
      </c>
    </row>
    <row r="393" spans="1:5" ht="24" thickTop="1">
      <c r="A393" s="56"/>
      <c r="B393" s="37">
        <f aca="true" t="shared" si="13" ref="B393:B398">B325+E393</f>
        <v>322151.69</v>
      </c>
      <c r="C393" s="2" t="s">
        <v>33</v>
      </c>
      <c r="D393" s="57"/>
      <c r="E393" s="36">
        <v>46319.25</v>
      </c>
    </row>
    <row r="394" spans="1:5" ht="23.25">
      <c r="A394" s="56"/>
      <c r="B394" s="37">
        <f t="shared" si="13"/>
        <v>2598004</v>
      </c>
      <c r="C394" s="2" t="s">
        <v>5</v>
      </c>
      <c r="D394" s="57"/>
      <c r="E394" s="37">
        <v>613600</v>
      </c>
    </row>
    <row r="395" spans="1:5" ht="23.25">
      <c r="A395" s="6"/>
      <c r="B395" s="37">
        <f t="shared" si="13"/>
        <v>1663580</v>
      </c>
      <c r="C395" s="2" t="s">
        <v>4</v>
      </c>
      <c r="D395" s="57"/>
      <c r="E395" s="37">
        <v>39000</v>
      </c>
    </row>
    <row r="396" spans="1:5" ht="23.25">
      <c r="A396" s="6"/>
      <c r="B396" s="37">
        <f t="shared" si="13"/>
        <v>1307020.87</v>
      </c>
      <c r="C396" s="2" t="s">
        <v>10</v>
      </c>
      <c r="D396" s="47"/>
      <c r="E396" s="37">
        <v>80000</v>
      </c>
    </row>
    <row r="397" spans="1:5" ht="23.25">
      <c r="A397" s="6"/>
      <c r="B397" s="37">
        <f t="shared" si="13"/>
        <v>601140.13</v>
      </c>
      <c r="C397" s="2" t="s">
        <v>83</v>
      </c>
      <c r="D397" s="47"/>
      <c r="E397" s="37"/>
    </row>
    <row r="398" spans="1:5" ht="23.25">
      <c r="A398" s="6"/>
      <c r="B398" s="37">
        <f t="shared" si="13"/>
        <v>30000</v>
      </c>
      <c r="C398" s="2" t="s">
        <v>100</v>
      </c>
      <c r="D398" s="47"/>
      <c r="E398" s="37"/>
    </row>
    <row r="399" spans="1:5" ht="24" thickBot="1">
      <c r="A399" s="6"/>
      <c r="B399" s="30">
        <f>SUM(B393:B398)</f>
        <v>6521896.6899999995</v>
      </c>
      <c r="C399" s="2"/>
      <c r="D399" s="53"/>
      <c r="E399" s="30">
        <f>SUM(E393:E398)</f>
        <v>778919.25</v>
      </c>
    </row>
    <row r="400" spans="1:5" ht="24.75" thickBot="1" thickTop="1">
      <c r="A400" s="54">
        <f>SUM(A380:A399)</f>
        <v>27500000</v>
      </c>
      <c r="B400" s="55">
        <f>B392+B399</f>
        <v>15861605.07</v>
      </c>
      <c r="C400" s="39" t="s">
        <v>54</v>
      </c>
      <c r="D400" s="39"/>
      <c r="E400" s="55">
        <f>E392+E399</f>
        <v>1767437.97</v>
      </c>
    </row>
    <row r="401" spans="1:5" ht="24" thickTop="1">
      <c r="A401" s="1"/>
      <c r="B401" s="62">
        <f>B370-B400</f>
        <v>8234032.089999996</v>
      </c>
      <c r="C401" s="39" t="s">
        <v>55</v>
      </c>
      <c r="D401" s="3"/>
      <c r="E401" s="63">
        <f>E370-E400</f>
        <v>2457373.49</v>
      </c>
    </row>
    <row r="402" spans="1:5" ht="23.25">
      <c r="A402" s="1"/>
      <c r="B402" s="51"/>
      <c r="C402" s="39" t="s">
        <v>56</v>
      </c>
      <c r="D402" s="3"/>
      <c r="E402" s="63"/>
    </row>
    <row r="403" spans="1:5" ht="23.25">
      <c r="A403" s="1"/>
      <c r="B403" s="64"/>
      <c r="C403" s="65" t="s">
        <v>57</v>
      </c>
      <c r="D403" s="3"/>
      <c r="E403" s="64"/>
    </row>
    <row r="404" spans="1:5" ht="24" thickBot="1">
      <c r="A404" s="1"/>
      <c r="B404" s="30">
        <f>B349+B370-B400</f>
        <v>36541728.46999999</v>
      </c>
      <c r="C404" s="39" t="s">
        <v>58</v>
      </c>
      <c r="D404" s="3"/>
      <c r="E404" s="30">
        <f>E349+E370-E400</f>
        <v>36541728.47</v>
      </c>
    </row>
    <row r="405" ht="20.25" thickTop="1"/>
    <row r="406" ht="23.25">
      <c r="C406" s="2" t="s">
        <v>59</v>
      </c>
    </row>
    <row r="407" ht="23.25">
      <c r="C407" s="2" t="s">
        <v>61</v>
      </c>
    </row>
    <row r="408" ht="23.25">
      <c r="C408" s="2" t="s">
        <v>82</v>
      </c>
    </row>
    <row r="409" spans="1:5" ht="23.25">
      <c r="A409" s="41" t="s">
        <v>21</v>
      </c>
      <c r="B409" s="1"/>
      <c r="C409" s="2"/>
      <c r="D409" s="42" t="s">
        <v>111</v>
      </c>
      <c r="E409" s="1"/>
    </row>
    <row r="410" spans="1:5" ht="23.25">
      <c r="A410" s="1"/>
      <c r="B410" s="1"/>
      <c r="C410" s="2"/>
      <c r="D410" s="3"/>
      <c r="E410" s="1"/>
    </row>
    <row r="411" spans="1:5" ht="23.25">
      <c r="A411" s="86" t="s">
        <v>41</v>
      </c>
      <c r="B411" s="86"/>
      <c r="C411" s="86"/>
      <c r="D411" s="86"/>
      <c r="E411" s="86"/>
    </row>
    <row r="412" spans="1:5" ht="23.25">
      <c r="A412" s="1"/>
      <c r="B412" s="1"/>
      <c r="C412" s="2"/>
      <c r="D412" s="42" t="s">
        <v>90</v>
      </c>
      <c r="E412" s="1"/>
    </row>
    <row r="413" spans="1:5" ht="23.25">
      <c r="A413" s="1"/>
      <c r="B413" s="1"/>
      <c r="C413" s="2"/>
      <c r="D413" s="3"/>
      <c r="E413" s="1"/>
    </row>
    <row r="414" spans="1:5" ht="23.25">
      <c r="A414" s="81" t="s">
        <v>42</v>
      </c>
      <c r="B414" s="82"/>
      <c r="C414" s="83" t="s">
        <v>0</v>
      </c>
      <c r="D414" s="83" t="s">
        <v>1</v>
      </c>
      <c r="E414" s="43" t="s">
        <v>40</v>
      </c>
    </row>
    <row r="415" spans="1:5" ht="23.25">
      <c r="A415" s="32" t="s">
        <v>39</v>
      </c>
      <c r="B415" s="32" t="s">
        <v>43</v>
      </c>
      <c r="C415" s="84"/>
      <c r="D415" s="84"/>
      <c r="E415" s="32" t="s">
        <v>43</v>
      </c>
    </row>
    <row r="416" spans="1:5" ht="23.25">
      <c r="A416" s="44" t="s">
        <v>44</v>
      </c>
      <c r="B416" s="44" t="s">
        <v>44</v>
      </c>
      <c r="C416" s="85"/>
      <c r="D416" s="85"/>
      <c r="E416" s="44" t="s">
        <v>44</v>
      </c>
    </row>
    <row r="417" spans="1:5" ht="23.25">
      <c r="A417" s="5"/>
      <c r="B417" s="5">
        <v>28307696.38</v>
      </c>
      <c r="C417" s="4" t="s">
        <v>45</v>
      </c>
      <c r="D417" s="45"/>
      <c r="E417" s="5">
        <v>36541728.47</v>
      </c>
    </row>
    <row r="418" spans="1:5" ht="23.25">
      <c r="A418" s="46"/>
      <c r="B418" s="6"/>
      <c r="C418" s="4" t="s">
        <v>46</v>
      </c>
      <c r="D418" s="47"/>
      <c r="E418" s="48"/>
    </row>
    <row r="419" spans="1:5" ht="23.25">
      <c r="A419" s="46">
        <v>159800</v>
      </c>
      <c r="B419" s="37">
        <f>B351+E419</f>
        <v>205045.12</v>
      </c>
      <c r="C419" s="2" t="s">
        <v>47</v>
      </c>
      <c r="D419" s="27">
        <v>100</v>
      </c>
      <c r="E419" s="37">
        <v>8236.85</v>
      </c>
    </row>
    <row r="420" spans="1:5" ht="23.25">
      <c r="A420" s="46">
        <v>115000</v>
      </c>
      <c r="B420" s="37">
        <f>B352+E420</f>
        <v>82124.58</v>
      </c>
      <c r="C420" s="2" t="s">
        <v>48</v>
      </c>
      <c r="D420" s="27">
        <v>120</v>
      </c>
      <c r="E420" s="37">
        <v>9544.88</v>
      </c>
    </row>
    <row r="421" spans="1:5" ht="23.25">
      <c r="A421" s="46">
        <v>190500</v>
      </c>
      <c r="B421" s="37">
        <f aca="true" t="shared" si="14" ref="B421:B433">B353+E421</f>
        <v>289409.67000000004</v>
      </c>
      <c r="C421" s="2" t="s">
        <v>49</v>
      </c>
      <c r="D421" s="27">
        <v>200</v>
      </c>
      <c r="E421" s="37">
        <v>147790.16</v>
      </c>
    </row>
    <row r="422" spans="1:5" ht="23.25">
      <c r="A422" s="46">
        <v>20100</v>
      </c>
      <c r="B422" s="37">
        <f t="shared" si="14"/>
        <v>38640</v>
      </c>
      <c r="C422" s="2" t="s">
        <v>20</v>
      </c>
      <c r="D422" s="27">
        <v>300</v>
      </c>
      <c r="E422" s="37">
        <v>27009</v>
      </c>
    </row>
    <row r="423" spans="1:5" ht="23.25">
      <c r="A423" s="49">
        <v>15114600</v>
      </c>
      <c r="B423" s="37">
        <f t="shared" si="14"/>
        <v>8471770.42</v>
      </c>
      <c r="C423" s="2" t="s">
        <v>50</v>
      </c>
      <c r="D423" s="27">
        <v>1000</v>
      </c>
      <c r="E423" s="37">
        <v>1520038.16</v>
      </c>
    </row>
    <row r="424" spans="1:5" ht="23.25">
      <c r="A424" s="46">
        <v>11900000</v>
      </c>
      <c r="B424" s="50">
        <f t="shared" si="14"/>
        <v>10532324</v>
      </c>
      <c r="C424" s="26" t="s">
        <v>11</v>
      </c>
      <c r="D424" s="27">
        <v>2000</v>
      </c>
      <c r="E424" s="50"/>
    </row>
    <row r="425" spans="1:5" ht="24" thickBot="1">
      <c r="A425" s="46"/>
      <c r="B425" s="29">
        <f t="shared" si="14"/>
        <v>19619313.79</v>
      </c>
      <c r="C425" s="26"/>
      <c r="D425" s="28"/>
      <c r="E425" s="30">
        <f>SUM(E419:E424)</f>
        <v>1712619.0499999998</v>
      </c>
    </row>
    <row r="426" spans="1:5" ht="24" thickTop="1">
      <c r="A426" s="46"/>
      <c r="B426" s="36">
        <f t="shared" si="14"/>
        <v>345475.18</v>
      </c>
      <c r="C426" s="2" t="s">
        <v>33</v>
      </c>
      <c r="D426" s="28"/>
      <c r="E426" s="36">
        <v>49706.76</v>
      </c>
    </row>
    <row r="427" spans="1:5" ht="23.25">
      <c r="A427" s="51"/>
      <c r="B427" s="36">
        <f t="shared" si="14"/>
        <v>113755</v>
      </c>
      <c r="C427" s="2" t="s">
        <v>5</v>
      </c>
      <c r="D427" s="52"/>
      <c r="E427" s="37">
        <v>60855</v>
      </c>
    </row>
    <row r="428" spans="1:5" ht="23.25">
      <c r="A428" s="51"/>
      <c r="B428" s="36">
        <f t="shared" si="14"/>
        <v>4852800</v>
      </c>
      <c r="C428" s="2" t="s">
        <v>91</v>
      </c>
      <c r="D428" s="52"/>
      <c r="E428" s="37"/>
    </row>
    <row r="429" spans="1:5" ht="23.25">
      <c r="A429" s="6"/>
      <c r="B429" s="36">
        <f t="shared" si="14"/>
        <v>666000</v>
      </c>
      <c r="C429" s="2" t="s">
        <v>92</v>
      </c>
      <c r="D429" s="47"/>
      <c r="E429" s="37"/>
    </row>
    <row r="430" spans="1:5" ht="23.25">
      <c r="A430" s="6"/>
      <c r="B430" s="36">
        <f t="shared" si="14"/>
        <v>30000</v>
      </c>
      <c r="C430" s="2" t="s">
        <v>93</v>
      </c>
      <c r="D430" s="47"/>
      <c r="E430" s="37"/>
    </row>
    <row r="431" spans="1:5" ht="23.25">
      <c r="A431" s="6"/>
      <c r="B431" s="36">
        <f t="shared" si="14"/>
        <v>288084</v>
      </c>
      <c r="C431" s="2" t="s">
        <v>99</v>
      </c>
      <c r="D431" s="47"/>
      <c r="E431" s="37"/>
    </row>
    <row r="432" spans="1:5" ht="23.25">
      <c r="A432" s="6"/>
      <c r="B432" s="36">
        <f t="shared" si="14"/>
        <v>150</v>
      </c>
      <c r="C432" s="2" t="s">
        <v>8</v>
      </c>
      <c r="D432" s="47"/>
      <c r="E432" s="37"/>
    </row>
    <row r="433" spans="1:5" ht="23.25">
      <c r="A433" s="6"/>
      <c r="B433" s="36">
        <f t="shared" si="14"/>
        <v>3240</v>
      </c>
      <c r="C433" s="2" t="s">
        <v>103</v>
      </c>
      <c r="D433" s="47"/>
      <c r="E433" s="37"/>
    </row>
    <row r="434" spans="1:5" ht="23.25">
      <c r="A434" s="6"/>
      <c r="B434" s="36"/>
      <c r="C434" s="2"/>
      <c r="D434" s="47"/>
      <c r="E434" s="37"/>
    </row>
    <row r="435" spans="1:5" ht="23.25">
      <c r="A435" s="6"/>
      <c r="B435" s="36"/>
      <c r="C435" s="2"/>
      <c r="D435" s="47"/>
      <c r="E435" s="37"/>
    </row>
    <row r="436" spans="1:5" ht="23.25">
      <c r="A436" s="6"/>
      <c r="B436" s="36"/>
      <c r="C436" s="2"/>
      <c r="D436" s="47"/>
      <c r="E436" s="50"/>
    </row>
    <row r="437" spans="1:5" ht="24" thickBot="1">
      <c r="A437" s="6"/>
      <c r="B437" s="30">
        <f>SUM(B426:B436)</f>
        <v>6299504.18</v>
      </c>
      <c r="C437" s="31"/>
      <c r="D437" s="53"/>
      <c r="E437" s="30">
        <f>SUM(E426:E436)</f>
        <v>110561.76000000001</v>
      </c>
    </row>
    <row r="438" spans="1:5" ht="24.75" thickBot="1" thickTop="1">
      <c r="A438" s="54">
        <f>SUM(A419:A437)</f>
        <v>27500000</v>
      </c>
      <c r="B438" s="55">
        <f>B425+B437</f>
        <v>25918817.97</v>
      </c>
      <c r="C438" s="87" t="s">
        <v>51</v>
      </c>
      <c r="D438" s="88"/>
      <c r="E438" s="55">
        <f>E425+E437</f>
        <v>1823180.8099999998</v>
      </c>
    </row>
    <row r="439" spans="1:5" ht="24" thickTop="1">
      <c r="A439" s="66"/>
      <c r="B439" s="34"/>
      <c r="C439" s="33"/>
      <c r="D439" s="33"/>
      <c r="E439" s="34"/>
    </row>
    <row r="440" spans="1:5" ht="23.25">
      <c r="A440" s="66"/>
      <c r="B440" s="34"/>
      <c r="C440" s="33"/>
      <c r="D440" s="33"/>
      <c r="E440" s="34"/>
    </row>
    <row r="441" spans="1:5" ht="23.25">
      <c r="A441" s="66"/>
      <c r="B441" s="34"/>
      <c r="C441" s="33"/>
      <c r="D441" s="33"/>
      <c r="E441" s="34"/>
    </row>
    <row r="442" spans="1:5" ht="23.25">
      <c r="A442" s="66"/>
      <c r="B442" s="34"/>
      <c r="C442" s="33"/>
      <c r="D442" s="33"/>
      <c r="E442" s="34"/>
    </row>
    <row r="443" spans="1:5" ht="23.25">
      <c r="A443" s="1"/>
      <c r="B443" s="1"/>
      <c r="C443" s="3" t="s">
        <v>52</v>
      </c>
      <c r="D443" s="3"/>
      <c r="E443" s="1"/>
    </row>
    <row r="444" spans="1:5" ht="23.25">
      <c r="A444" s="81" t="s">
        <v>42</v>
      </c>
      <c r="B444" s="82"/>
      <c r="C444" s="83" t="s">
        <v>0</v>
      </c>
      <c r="D444" s="83" t="s">
        <v>1</v>
      </c>
      <c r="E444" s="43" t="s">
        <v>40</v>
      </c>
    </row>
    <row r="445" spans="1:5" ht="23.25">
      <c r="A445" s="32" t="s">
        <v>39</v>
      </c>
      <c r="B445" s="32" t="s">
        <v>43</v>
      </c>
      <c r="C445" s="84"/>
      <c r="D445" s="84"/>
      <c r="E445" s="32" t="s">
        <v>43</v>
      </c>
    </row>
    <row r="446" spans="1:5" ht="23.25">
      <c r="A446" s="44" t="s">
        <v>44</v>
      </c>
      <c r="B446" s="44" t="s">
        <v>44</v>
      </c>
      <c r="C446" s="85"/>
      <c r="D446" s="85"/>
      <c r="E446" s="44" t="s">
        <v>44</v>
      </c>
    </row>
    <row r="447" spans="1:5" ht="23.25">
      <c r="A447" s="5"/>
      <c r="B447" s="5"/>
      <c r="C447" s="35" t="s">
        <v>53</v>
      </c>
      <c r="D447" s="45"/>
      <c r="E447" s="5"/>
    </row>
    <row r="448" spans="1:5" ht="23.25">
      <c r="A448" s="56">
        <v>3885850</v>
      </c>
      <c r="B448" s="37">
        <f>B380+E448</f>
        <v>2070877</v>
      </c>
      <c r="C448" s="2" t="s">
        <v>7</v>
      </c>
      <c r="D448" s="57">
        <v>0</v>
      </c>
      <c r="E448" s="37">
        <v>512425</v>
      </c>
    </row>
    <row r="449" spans="1:5" ht="23.25">
      <c r="A449" s="56">
        <v>7233270</v>
      </c>
      <c r="B449" s="37">
        <f aca="true" t="shared" si="15" ref="B449:B459">B381+E449</f>
        <v>3586036</v>
      </c>
      <c r="C449" s="2" t="s">
        <v>8</v>
      </c>
      <c r="D449" s="57">
        <v>100</v>
      </c>
      <c r="E449" s="37">
        <v>541955</v>
      </c>
    </row>
    <row r="450" spans="1:5" ht="23.25">
      <c r="A450" s="56">
        <v>641040</v>
      </c>
      <c r="B450" s="37">
        <f t="shared" si="15"/>
        <v>355820</v>
      </c>
      <c r="C450" s="2" t="s">
        <v>12</v>
      </c>
      <c r="D450" s="57">
        <v>120</v>
      </c>
      <c r="E450" s="37">
        <v>51710</v>
      </c>
    </row>
    <row r="451" spans="1:5" ht="23.25">
      <c r="A451" s="56">
        <v>2647440</v>
      </c>
      <c r="B451" s="37">
        <f t="shared" si="15"/>
        <v>1426812</v>
      </c>
      <c r="C451" s="2" t="s">
        <v>13</v>
      </c>
      <c r="D451" s="57">
        <v>130</v>
      </c>
      <c r="E451" s="37">
        <v>209480</v>
      </c>
    </row>
    <row r="452" spans="1:5" ht="23.25">
      <c r="A452" s="56">
        <v>407000</v>
      </c>
      <c r="B452" s="37">
        <f t="shared" si="15"/>
        <v>68208</v>
      </c>
      <c r="C452" s="2" t="s">
        <v>9</v>
      </c>
      <c r="D452" s="57">
        <v>200</v>
      </c>
      <c r="E452" s="37">
        <v>4950</v>
      </c>
    </row>
    <row r="453" spans="1:5" ht="23.25">
      <c r="A453" s="56">
        <v>5022000</v>
      </c>
      <c r="B453" s="37">
        <f t="shared" si="15"/>
        <v>1762137.0399999998</v>
      </c>
      <c r="C453" s="2" t="s">
        <v>6</v>
      </c>
      <c r="D453" s="57">
        <v>250</v>
      </c>
      <c r="E453" s="37">
        <v>102308</v>
      </c>
    </row>
    <row r="454" spans="1:5" ht="23.25">
      <c r="A454" s="56">
        <v>2027000</v>
      </c>
      <c r="B454" s="37">
        <f t="shared" si="15"/>
        <v>864413.3500000001</v>
      </c>
      <c r="C454" s="2" t="s">
        <v>14</v>
      </c>
      <c r="D454" s="57">
        <v>270</v>
      </c>
      <c r="E454" s="37">
        <v>196062.82</v>
      </c>
    </row>
    <row r="455" spans="1:5" ht="23.25">
      <c r="A455" s="58">
        <v>335000</v>
      </c>
      <c r="B455" s="37">
        <f t="shared" si="15"/>
        <v>137898.33</v>
      </c>
      <c r="C455" s="2" t="s">
        <v>15</v>
      </c>
      <c r="D455" s="57">
        <v>300</v>
      </c>
      <c r="E455" s="37">
        <v>17602.52</v>
      </c>
    </row>
    <row r="456" spans="1:5" ht="23.25">
      <c r="A456" s="56">
        <v>1560000</v>
      </c>
      <c r="B456" s="37">
        <f t="shared" si="15"/>
        <v>704000</v>
      </c>
      <c r="C456" s="2" t="s">
        <v>16</v>
      </c>
      <c r="D456" s="57">
        <v>400</v>
      </c>
      <c r="E456" s="37"/>
    </row>
    <row r="457" spans="1:5" ht="23.25">
      <c r="A457" s="59">
        <v>3721400</v>
      </c>
      <c r="B457" s="37">
        <f t="shared" si="15"/>
        <v>0</v>
      </c>
      <c r="C457" s="26" t="s">
        <v>17</v>
      </c>
      <c r="D457" s="57">
        <v>450</v>
      </c>
      <c r="E457" s="37"/>
    </row>
    <row r="458" spans="1:5" ht="23.25">
      <c r="A458" s="60">
        <v>0</v>
      </c>
      <c r="B458" s="37">
        <f t="shared" si="15"/>
        <v>0</v>
      </c>
      <c r="C458" s="2" t="s">
        <v>18</v>
      </c>
      <c r="D458" s="57">
        <v>500</v>
      </c>
      <c r="E458" s="37">
        <v>0</v>
      </c>
    </row>
    <row r="459" spans="1:5" ht="23.25">
      <c r="A459" s="60">
        <v>20000</v>
      </c>
      <c r="B459" s="37">
        <f t="shared" si="15"/>
        <v>0</v>
      </c>
      <c r="C459" s="2" t="s">
        <v>19</v>
      </c>
      <c r="D459" s="57"/>
      <c r="E459" s="61">
        <v>0</v>
      </c>
    </row>
    <row r="460" spans="1:5" ht="24" thickBot="1">
      <c r="A460" s="60"/>
      <c r="B460" s="30">
        <f>SUM(B448:B459)</f>
        <v>10976201.719999999</v>
      </c>
      <c r="C460" s="2"/>
      <c r="D460" s="57"/>
      <c r="E460" s="30">
        <f>SUM(E448:E459)</f>
        <v>1636493.34</v>
      </c>
    </row>
    <row r="461" spans="1:5" ht="24" thickTop="1">
      <c r="A461" s="56"/>
      <c r="B461" s="37">
        <f aca="true" t="shared" si="16" ref="B461:B466">B393+E461</f>
        <v>371404.53</v>
      </c>
      <c r="C461" s="2" t="s">
        <v>33</v>
      </c>
      <c r="D461" s="57"/>
      <c r="E461" s="36">
        <v>49252.84</v>
      </c>
    </row>
    <row r="462" spans="1:5" ht="23.25">
      <c r="A462" s="56"/>
      <c r="B462" s="37">
        <f t="shared" si="16"/>
        <v>2688654</v>
      </c>
      <c r="C462" s="2" t="s">
        <v>5</v>
      </c>
      <c r="D462" s="57"/>
      <c r="E462" s="37">
        <v>90650</v>
      </c>
    </row>
    <row r="463" spans="1:5" ht="23.25">
      <c r="A463" s="6"/>
      <c r="B463" s="37">
        <f t="shared" si="16"/>
        <v>1702580</v>
      </c>
      <c r="C463" s="2" t="s">
        <v>4</v>
      </c>
      <c r="D463" s="57"/>
      <c r="E463" s="37">
        <v>39000</v>
      </c>
    </row>
    <row r="464" spans="1:5" ht="23.25">
      <c r="A464" s="6"/>
      <c r="B464" s="37">
        <f t="shared" si="16"/>
        <v>1307020.87</v>
      </c>
      <c r="C464" s="2" t="s">
        <v>10</v>
      </c>
      <c r="D464" s="47"/>
      <c r="E464" s="37"/>
    </row>
    <row r="465" spans="1:5" ht="23.25">
      <c r="A465" s="6"/>
      <c r="B465" s="37">
        <f t="shared" si="16"/>
        <v>601140.13</v>
      </c>
      <c r="C465" s="2" t="s">
        <v>83</v>
      </c>
      <c r="D465" s="47"/>
      <c r="E465" s="37"/>
    </row>
    <row r="466" spans="1:5" ht="23.25">
      <c r="A466" s="6"/>
      <c r="B466" s="37">
        <f t="shared" si="16"/>
        <v>30000</v>
      </c>
      <c r="C466" s="2" t="s">
        <v>100</v>
      </c>
      <c r="D466" s="47"/>
      <c r="E466" s="37"/>
    </row>
    <row r="467" spans="1:5" ht="24" thickBot="1">
      <c r="A467" s="6"/>
      <c r="B467" s="30">
        <f>SUM(B461:B466)</f>
        <v>6700799.53</v>
      </c>
      <c r="C467" s="2"/>
      <c r="D467" s="53"/>
      <c r="E467" s="30">
        <f>SUM(E461:E466)</f>
        <v>178902.84</v>
      </c>
    </row>
    <row r="468" spans="1:5" ht="24.75" thickBot="1" thickTop="1">
      <c r="A468" s="54">
        <f>SUM(A448:A467)</f>
        <v>27500000</v>
      </c>
      <c r="B468" s="55">
        <f>B460+B467</f>
        <v>17677001.25</v>
      </c>
      <c r="C468" s="39" t="s">
        <v>54</v>
      </c>
      <c r="D468" s="39"/>
      <c r="E468" s="55">
        <f>E460+E467</f>
        <v>1815396.1800000002</v>
      </c>
    </row>
    <row r="469" spans="1:5" ht="24" thickTop="1">
      <c r="A469" s="1"/>
      <c r="B469" s="62">
        <f>B438-B468</f>
        <v>8241816.719999999</v>
      </c>
      <c r="C469" s="39" t="s">
        <v>55</v>
      </c>
      <c r="D469" s="3"/>
      <c r="E469" s="63">
        <f>E438-E468</f>
        <v>7784.629999999655</v>
      </c>
    </row>
    <row r="470" spans="1:5" ht="23.25">
      <c r="A470" s="1"/>
      <c r="B470" s="51"/>
      <c r="C470" s="39" t="s">
        <v>56</v>
      </c>
      <c r="D470" s="3"/>
      <c r="E470" s="63"/>
    </row>
    <row r="471" spans="1:5" ht="23.25">
      <c r="A471" s="1"/>
      <c r="B471" s="64"/>
      <c r="C471" s="65" t="s">
        <v>57</v>
      </c>
      <c r="D471" s="3"/>
      <c r="E471" s="64"/>
    </row>
    <row r="472" spans="1:5" ht="24" thickBot="1">
      <c r="A472" s="1"/>
      <c r="B472" s="30">
        <f>B417+B438-B468</f>
        <v>36549513.099999994</v>
      </c>
      <c r="C472" s="39" t="s">
        <v>58</v>
      </c>
      <c r="D472" s="3"/>
      <c r="E472" s="30">
        <f>E417+E438-E468</f>
        <v>36549513.1</v>
      </c>
    </row>
    <row r="473" ht="20.25" thickTop="1"/>
    <row r="474" ht="23.25">
      <c r="C474" s="2" t="s">
        <v>59</v>
      </c>
    </row>
    <row r="475" ht="23.25">
      <c r="C475" s="2" t="s">
        <v>61</v>
      </c>
    </row>
    <row r="476" ht="23.25">
      <c r="C476" s="2" t="s">
        <v>82</v>
      </c>
    </row>
    <row r="477" spans="1:5" ht="23.25">
      <c r="A477" s="41" t="s">
        <v>21</v>
      </c>
      <c r="B477" s="1"/>
      <c r="C477" s="2"/>
      <c r="D477" s="42" t="s">
        <v>114</v>
      </c>
      <c r="E477" s="1"/>
    </row>
    <row r="478" spans="1:5" ht="23.25">
      <c r="A478" s="1"/>
      <c r="B478" s="1"/>
      <c r="C478" s="2"/>
      <c r="D478" s="3"/>
      <c r="E478" s="1"/>
    </row>
    <row r="479" spans="1:5" ht="23.25">
      <c r="A479" s="86" t="s">
        <v>41</v>
      </c>
      <c r="B479" s="86"/>
      <c r="C479" s="86"/>
      <c r="D479" s="86"/>
      <c r="E479" s="86"/>
    </row>
    <row r="480" spans="1:5" ht="23.25">
      <c r="A480" s="1"/>
      <c r="B480" s="1"/>
      <c r="C480" s="2"/>
      <c r="D480" s="42" t="s">
        <v>90</v>
      </c>
      <c r="E480" s="1"/>
    </row>
    <row r="481" spans="1:5" ht="23.25">
      <c r="A481" s="1"/>
      <c r="B481" s="1"/>
      <c r="C481" s="2"/>
      <c r="D481" s="3"/>
      <c r="E481" s="1"/>
    </row>
    <row r="482" spans="1:5" ht="23.25">
      <c r="A482" s="81" t="s">
        <v>42</v>
      </c>
      <c r="B482" s="82"/>
      <c r="C482" s="83" t="s">
        <v>0</v>
      </c>
      <c r="D482" s="83" t="s">
        <v>1</v>
      </c>
      <c r="E482" s="43" t="s">
        <v>40</v>
      </c>
    </row>
    <row r="483" spans="1:5" ht="23.25">
      <c r="A483" s="32" t="s">
        <v>39</v>
      </c>
      <c r="B483" s="32" t="s">
        <v>43</v>
      </c>
      <c r="C483" s="84"/>
      <c r="D483" s="84"/>
      <c r="E483" s="32" t="s">
        <v>43</v>
      </c>
    </row>
    <row r="484" spans="1:5" ht="23.25">
      <c r="A484" s="44" t="s">
        <v>44</v>
      </c>
      <c r="B484" s="44" t="s">
        <v>44</v>
      </c>
      <c r="C484" s="85"/>
      <c r="D484" s="85"/>
      <c r="E484" s="44" t="s">
        <v>44</v>
      </c>
    </row>
    <row r="485" spans="1:5" ht="23.25">
      <c r="A485" s="5"/>
      <c r="B485" s="5">
        <v>28307696.38</v>
      </c>
      <c r="C485" s="4" t="s">
        <v>45</v>
      </c>
      <c r="D485" s="45"/>
      <c r="E485" s="5">
        <v>36549513.1</v>
      </c>
    </row>
    <row r="486" spans="1:5" ht="23.25">
      <c r="A486" s="46"/>
      <c r="B486" s="6"/>
      <c r="C486" s="4" t="s">
        <v>46</v>
      </c>
      <c r="D486" s="47"/>
      <c r="E486" s="48"/>
    </row>
    <row r="487" spans="1:5" ht="23.25">
      <c r="A487" s="46">
        <v>159800</v>
      </c>
      <c r="B487" s="37">
        <f>B419+E487</f>
        <v>218535.62</v>
      </c>
      <c r="C487" s="2" t="s">
        <v>47</v>
      </c>
      <c r="D487" s="27">
        <v>100</v>
      </c>
      <c r="E487" s="37">
        <v>13490.5</v>
      </c>
    </row>
    <row r="488" spans="1:5" ht="23.25">
      <c r="A488" s="46">
        <v>115000</v>
      </c>
      <c r="B488" s="37">
        <f>B420+E488</f>
        <v>88095.38</v>
      </c>
      <c r="C488" s="2" t="s">
        <v>48</v>
      </c>
      <c r="D488" s="27">
        <v>120</v>
      </c>
      <c r="E488" s="37">
        <v>5970.8</v>
      </c>
    </row>
    <row r="489" spans="1:5" ht="23.25">
      <c r="A489" s="46">
        <v>190500</v>
      </c>
      <c r="B489" s="37">
        <f aca="true" t="shared" si="17" ref="B489:B502">B421+E489</f>
        <v>295634.67000000004</v>
      </c>
      <c r="C489" s="2" t="s">
        <v>49</v>
      </c>
      <c r="D489" s="27">
        <v>200</v>
      </c>
      <c r="E489" s="37">
        <v>6225</v>
      </c>
    </row>
    <row r="490" spans="1:5" ht="23.25">
      <c r="A490" s="46">
        <v>20100</v>
      </c>
      <c r="B490" s="37">
        <f t="shared" si="17"/>
        <v>38646</v>
      </c>
      <c r="C490" s="2" t="s">
        <v>20</v>
      </c>
      <c r="D490" s="27">
        <v>300</v>
      </c>
      <c r="E490" s="37">
        <v>6</v>
      </c>
    </row>
    <row r="491" spans="1:5" ht="23.25">
      <c r="A491" s="49">
        <v>15114600</v>
      </c>
      <c r="B491" s="37">
        <f t="shared" si="17"/>
        <v>8805240.97</v>
      </c>
      <c r="C491" s="2" t="s">
        <v>50</v>
      </c>
      <c r="D491" s="27">
        <v>1000</v>
      </c>
      <c r="E491" s="37">
        <v>333470.55</v>
      </c>
    </row>
    <row r="492" spans="1:5" ht="23.25">
      <c r="A492" s="46">
        <v>11900000</v>
      </c>
      <c r="B492" s="50">
        <f t="shared" si="17"/>
        <v>10532324</v>
      </c>
      <c r="C492" s="26" t="s">
        <v>11</v>
      </c>
      <c r="D492" s="27">
        <v>2000</v>
      </c>
      <c r="E492" s="50">
        <v>0</v>
      </c>
    </row>
    <row r="493" spans="1:5" ht="24" thickBot="1">
      <c r="A493" s="46"/>
      <c r="B493" s="29">
        <f t="shared" si="17"/>
        <v>19978476.64</v>
      </c>
      <c r="C493" s="26"/>
      <c r="D493" s="28"/>
      <c r="E493" s="30">
        <f>SUM(E487:E492)</f>
        <v>359162.85</v>
      </c>
    </row>
    <row r="494" spans="1:5" ht="24" thickTop="1">
      <c r="A494" s="46"/>
      <c r="B494" s="36">
        <f t="shared" si="17"/>
        <v>420951.51</v>
      </c>
      <c r="C494" s="2" t="s">
        <v>33</v>
      </c>
      <c r="D494" s="28"/>
      <c r="E494" s="36">
        <v>75476.33</v>
      </c>
    </row>
    <row r="495" spans="1:5" ht="23.25">
      <c r="A495" s="51"/>
      <c r="B495" s="36">
        <f t="shared" si="17"/>
        <v>113755</v>
      </c>
      <c r="C495" s="2" t="s">
        <v>5</v>
      </c>
      <c r="D495" s="52"/>
      <c r="E495" s="37"/>
    </row>
    <row r="496" spans="1:5" ht="23.25">
      <c r="A496" s="51"/>
      <c r="B496" s="36">
        <f t="shared" si="17"/>
        <v>4852800</v>
      </c>
      <c r="C496" s="2" t="s">
        <v>91</v>
      </c>
      <c r="D496" s="52"/>
      <c r="E496" s="37"/>
    </row>
    <row r="497" spans="1:5" ht="23.25">
      <c r="A497" s="6"/>
      <c r="B497" s="36">
        <f t="shared" si="17"/>
        <v>666000</v>
      </c>
      <c r="C497" s="2" t="s">
        <v>92</v>
      </c>
      <c r="D497" s="47"/>
      <c r="E497" s="37"/>
    </row>
    <row r="498" spans="1:5" ht="23.25">
      <c r="A498" s="6"/>
      <c r="B498" s="36">
        <f t="shared" si="17"/>
        <v>30000</v>
      </c>
      <c r="C498" s="2" t="s">
        <v>93</v>
      </c>
      <c r="D498" s="47"/>
      <c r="E498" s="37"/>
    </row>
    <row r="499" spans="1:5" ht="23.25">
      <c r="A499" s="6"/>
      <c r="B499" s="36">
        <f t="shared" si="17"/>
        <v>366984</v>
      </c>
      <c r="C499" s="2" t="s">
        <v>99</v>
      </c>
      <c r="D499" s="47"/>
      <c r="E499" s="37">
        <v>78900</v>
      </c>
    </row>
    <row r="500" spans="1:5" ht="23.25">
      <c r="A500" s="6"/>
      <c r="B500" s="36">
        <f t="shared" si="17"/>
        <v>150</v>
      </c>
      <c r="C500" s="2" t="s">
        <v>8</v>
      </c>
      <c r="D500" s="47"/>
      <c r="E500" s="37"/>
    </row>
    <row r="501" spans="1:5" ht="23.25">
      <c r="A501" s="6"/>
      <c r="B501" s="36">
        <f t="shared" si="17"/>
        <v>3240</v>
      </c>
      <c r="C501" s="2" t="s">
        <v>103</v>
      </c>
      <c r="D501" s="47"/>
      <c r="E501" s="37"/>
    </row>
    <row r="502" spans="1:5" ht="23.25">
      <c r="A502" s="6"/>
      <c r="B502" s="36">
        <f t="shared" si="17"/>
        <v>39420</v>
      </c>
      <c r="C502" s="2" t="s">
        <v>10</v>
      </c>
      <c r="D502" s="47"/>
      <c r="E502" s="37">
        <v>39420</v>
      </c>
    </row>
    <row r="503" spans="1:5" ht="23.25">
      <c r="A503" s="6"/>
      <c r="B503" s="36"/>
      <c r="C503" s="2"/>
      <c r="D503" s="47"/>
      <c r="E503" s="37"/>
    </row>
    <row r="504" spans="1:5" ht="23.25">
      <c r="A504" s="6"/>
      <c r="B504" s="36"/>
      <c r="C504" s="2"/>
      <c r="D504" s="47"/>
      <c r="E504" s="50"/>
    </row>
    <row r="505" spans="1:5" ht="24" thickBot="1">
      <c r="A505" s="6"/>
      <c r="B505" s="30">
        <f>SUM(B494:B504)</f>
        <v>6493300.51</v>
      </c>
      <c r="C505" s="31"/>
      <c r="D505" s="53"/>
      <c r="E505" s="30">
        <f>SUM(E494:E504)</f>
        <v>193796.33000000002</v>
      </c>
    </row>
    <row r="506" spans="1:5" ht="24.75" thickBot="1" thickTop="1">
      <c r="A506" s="54">
        <f>SUM(A487:A505)</f>
        <v>27500000</v>
      </c>
      <c r="B506" s="55">
        <f>B493+B505</f>
        <v>26471777.15</v>
      </c>
      <c r="C506" s="87" t="s">
        <v>51</v>
      </c>
      <c r="D506" s="88"/>
      <c r="E506" s="55">
        <f>E493+E505</f>
        <v>552959.1799999999</v>
      </c>
    </row>
    <row r="507" spans="1:5" ht="24" thickTop="1">
      <c r="A507" s="66"/>
      <c r="B507" s="34"/>
      <c r="C507" s="33"/>
      <c r="D507" s="33"/>
      <c r="E507" s="34"/>
    </row>
    <row r="508" spans="1:5" ht="23.25">
      <c r="A508" s="66"/>
      <c r="B508" s="34"/>
      <c r="C508" s="33"/>
      <c r="D508" s="33"/>
      <c r="E508" s="34"/>
    </row>
    <row r="509" spans="1:5" ht="23.25">
      <c r="A509" s="66"/>
      <c r="B509" s="34"/>
      <c r="C509" s="33"/>
      <c r="D509" s="33"/>
      <c r="E509" s="34"/>
    </row>
    <row r="510" spans="1:5" ht="23.25">
      <c r="A510" s="66"/>
      <c r="B510" s="34"/>
      <c r="C510" s="33"/>
      <c r="D510" s="33"/>
      <c r="E510" s="34"/>
    </row>
    <row r="511" spans="1:5" ht="23.25">
      <c r="A511" s="1"/>
      <c r="B511" s="1"/>
      <c r="C511" s="3" t="s">
        <v>52</v>
      </c>
      <c r="D511" s="3"/>
      <c r="E511" s="1"/>
    </row>
    <row r="512" spans="1:5" ht="23.25">
      <c r="A512" s="81" t="s">
        <v>42</v>
      </c>
      <c r="B512" s="82"/>
      <c r="C512" s="83" t="s">
        <v>0</v>
      </c>
      <c r="D512" s="83" t="s">
        <v>1</v>
      </c>
      <c r="E512" s="43" t="s">
        <v>40</v>
      </c>
    </row>
    <row r="513" spans="1:5" ht="23.25">
      <c r="A513" s="32" t="s">
        <v>39</v>
      </c>
      <c r="B513" s="32" t="s">
        <v>43</v>
      </c>
      <c r="C513" s="84"/>
      <c r="D513" s="84"/>
      <c r="E513" s="32" t="s">
        <v>43</v>
      </c>
    </row>
    <row r="514" spans="1:5" ht="23.25">
      <c r="A514" s="44" t="s">
        <v>44</v>
      </c>
      <c r="B514" s="44" t="s">
        <v>44</v>
      </c>
      <c r="C514" s="85"/>
      <c r="D514" s="85"/>
      <c r="E514" s="44" t="s">
        <v>44</v>
      </c>
    </row>
    <row r="515" spans="1:5" ht="23.25">
      <c r="A515" s="5"/>
      <c r="B515" s="5"/>
      <c r="C515" s="35" t="s">
        <v>53</v>
      </c>
      <c r="D515" s="45"/>
      <c r="E515" s="5"/>
    </row>
    <row r="516" spans="1:5" ht="23.25">
      <c r="A516" s="56">
        <v>3885850</v>
      </c>
      <c r="B516" s="37">
        <f>B448+E516</f>
        <v>2082852</v>
      </c>
      <c r="C516" s="2" t="s">
        <v>7</v>
      </c>
      <c r="D516" s="57">
        <v>0</v>
      </c>
      <c r="E516" s="37">
        <v>11975</v>
      </c>
    </row>
    <row r="517" spans="1:5" ht="23.25">
      <c r="A517" s="56">
        <v>7233270</v>
      </c>
      <c r="B517" s="37">
        <f aca="true" t="shared" si="18" ref="B517:B527">B449+E517</f>
        <v>4128401</v>
      </c>
      <c r="C517" s="2" t="s">
        <v>8</v>
      </c>
      <c r="D517" s="57">
        <v>100</v>
      </c>
      <c r="E517" s="37">
        <v>542365</v>
      </c>
    </row>
    <row r="518" spans="1:5" ht="23.25">
      <c r="A518" s="56">
        <v>641040</v>
      </c>
      <c r="B518" s="37">
        <f t="shared" si="18"/>
        <v>407530</v>
      </c>
      <c r="C518" s="2" t="s">
        <v>12</v>
      </c>
      <c r="D518" s="57">
        <v>120</v>
      </c>
      <c r="E518" s="37">
        <v>51710</v>
      </c>
    </row>
    <row r="519" spans="1:5" ht="23.25">
      <c r="A519" s="56">
        <v>2647440</v>
      </c>
      <c r="B519" s="37">
        <f t="shared" si="18"/>
        <v>1636292</v>
      </c>
      <c r="C519" s="2" t="s">
        <v>13</v>
      </c>
      <c r="D519" s="57">
        <v>130</v>
      </c>
      <c r="E519" s="37">
        <v>209480</v>
      </c>
    </row>
    <row r="520" spans="1:5" ht="23.25">
      <c r="A520" s="56">
        <v>407000</v>
      </c>
      <c r="B520" s="37">
        <f t="shared" si="18"/>
        <v>87808</v>
      </c>
      <c r="C520" s="2" t="s">
        <v>9</v>
      </c>
      <c r="D520" s="57">
        <v>200</v>
      </c>
      <c r="E520" s="37">
        <v>19600</v>
      </c>
    </row>
    <row r="521" spans="1:5" ht="23.25">
      <c r="A521" s="56">
        <v>5022000</v>
      </c>
      <c r="B521" s="37">
        <f t="shared" si="18"/>
        <v>1936733.0399999998</v>
      </c>
      <c r="C521" s="2" t="s">
        <v>6</v>
      </c>
      <c r="D521" s="57">
        <v>250</v>
      </c>
      <c r="E521" s="37">
        <v>174596</v>
      </c>
    </row>
    <row r="522" spans="1:5" ht="23.25">
      <c r="A522" s="56">
        <v>2027000</v>
      </c>
      <c r="B522" s="37">
        <f t="shared" si="18"/>
        <v>1060766.4000000001</v>
      </c>
      <c r="C522" s="2" t="s">
        <v>14</v>
      </c>
      <c r="D522" s="57">
        <v>270</v>
      </c>
      <c r="E522" s="37">
        <v>196353.05</v>
      </c>
    </row>
    <row r="523" spans="1:5" ht="23.25">
      <c r="A523" s="58">
        <v>335000</v>
      </c>
      <c r="B523" s="37">
        <f t="shared" si="18"/>
        <v>189821.66999999998</v>
      </c>
      <c r="C523" s="2" t="s">
        <v>15</v>
      </c>
      <c r="D523" s="57">
        <v>300</v>
      </c>
      <c r="E523" s="37">
        <v>51923.34</v>
      </c>
    </row>
    <row r="524" spans="1:5" ht="23.25">
      <c r="A524" s="56">
        <v>1560000</v>
      </c>
      <c r="B524" s="37">
        <f t="shared" si="18"/>
        <v>1336000</v>
      </c>
      <c r="C524" s="2" t="s">
        <v>16</v>
      </c>
      <c r="D524" s="57">
        <v>400</v>
      </c>
      <c r="E524" s="37">
        <v>632000</v>
      </c>
    </row>
    <row r="525" spans="1:5" ht="23.25">
      <c r="A525" s="59">
        <v>3721400</v>
      </c>
      <c r="B525" s="37">
        <f t="shared" si="18"/>
        <v>0</v>
      </c>
      <c r="C525" s="26" t="s">
        <v>17</v>
      </c>
      <c r="D525" s="57">
        <v>450</v>
      </c>
      <c r="E525" s="37"/>
    </row>
    <row r="526" spans="1:5" ht="23.25">
      <c r="A526" s="60">
        <v>0</v>
      </c>
      <c r="B526" s="37">
        <f t="shared" si="18"/>
        <v>0</v>
      </c>
      <c r="C526" s="2" t="s">
        <v>18</v>
      </c>
      <c r="D526" s="57">
        <v>500</v>
      </c>
      <c r="E526" s="37">
        <v>0</v>
      </c>
    </row>
    <row r="527" spans="1:5" ht="23.25">
      <c r="A527" s="60">
        <v>20000</v>
      </c>
      <c r="B527" s="37">
        <f t="shared" si="18"/>
        <v>0</v>
      </c>
      <c r="C527" s="2" t="s">
        <v>19</v>
      </c>
      <c r="D527" s="57"/>
      <c r="E527" s="61">
        <v>0</v>
      </c>
    </row>
    <row r="528" spans="1:5" ht="24" thickBot="1">
      <c r="A528" s="60"/>
      <c r="B528" s="30">
        <f>SUM(B516:B527)</f>
        <v>12866204.11</v>
      </c>
      <c r="C528" s="2"/>
      <c r="D528" s="57"/>
      <c r="E528" s="30">
        <f>SUM(E516:E527)</f>
        <v>1890002.3900000001</v>
      </c>
    </row>
    <row r="529" spans="1:5" ht="24" thickTop="1">
      <c r="A529" s="56"/>
      <c r="B529" s="37">
        <f aca="true" t="shared" si="19" ref="B529:B534">B461+E529</f>
        <v>594040.89</v>
      </c>
      <c r="C529" s="2" t="s">
        <v>33</v>
      </c>
      <c r="D529" s="57"/>
      <c r="E529" s="36">
        <v>222636.36</v>
      </c>
    </row>
    <row r="530" spans="1:5" ht="23.25">
      <c r="A530" s="56"/>
      <c r="B530" s="37">
        <f t="shared" si="19"/>
        <v>3141994</v>
      </c>
      <c r="C530" s="2" t="s">
        <v>5</v>
      </c>
      <c r="D530" s="57"/>
      <c r="E530" s="37">
        <v>453340</v>
      </c>
    </row>
    <row r="531" spans="1:5" ht="23.25">
      <c r="A531" s="6"/>
      <c r="B531" s="37">
        <f t="shared" si="19"/>
        <v>1742030</v>
      </c>
      <c r="C531" s="2" t="s">
        <v>4</v>
      </c>
      <c r="D531" s="57"/>
      <c r="E531" s="37">
        <v>39450</v>
      </c>
    </row>
    <row r="532" spans="1:5" ht="23.25">
      <c r="A532" s="6"/>
      <c r="B532" s="37">
        <f t="shared" si="19"/>
        <v>1640020.87</v>
      </c>
      <c r="C532" s="2" t="s">
        <v>10</v>
      </c>
      <c r="D532" s="47"/>
      <c r="E532" s="37">
        <v>333000</v>
      </c>
    </row>
    <row r="533" spans="1:5" ht="23.25">
      <c r="A533" s="6"/>
      <c r="B533" s="37">
        <f t="shared" si="19"/>
        <v>601140.13</v>
      </c>
      <c r="C533" s="2" t="s">
        <v>83</v>
      </c>
      <c r="D533" s="47"/>
      <c r="E533" s="37"/>
    </row>
    <row r="534" spans="1:5" ht="23.25">
      <c r="A534" s="6"/>
      <c r="B534" s="37">
        <f t="shared" si="19"/>
        <v>30000</v>
      </c>
      <c r="C534" s="2" t="s">
        <v>100</v>
      </c>
      <c r="D534" s="47"/>
      <c r="E534" s="37"/>
    </row>
    <row r="535" spans="1:5" ht="24" thickBot="1">
      <c r="A535" s="6"/>
      <c r="B535" s="30">
        <f>SUM(B529:B534)</f>
        <v>7749225.890000001</v>
      </c>
      <c r="C535" s="2"/>
      <c r="D535" s="53"/>
      <c r="E535" s="30">
        <f>SUM(E529:E534)</f>
        <v>1048426.36</v>
      </c>
    </row>
    <row r="536" spans="1:5" ht="24.75" thickBot="1" thickTop="1">
      <c r="A536" s="54">
        <f>SUM(A516:A535)</f>
        <v>27500000</v>
      </c>
      <c r="B536" s="55">
        <f>B528+B535</f>
        <v>20615430</v>
      </c>
      <c r="C536" s="39" t="s">
        <v>54</v>
      </c>
      <c r="D536" s="39"/>
      <c r="E536" s="55">
        <f>E528+E535</f>
        <v>2938428.75</v>
      </c>
    </row>
    <row r="537" spans="1:5" ht="24" thickTop="1">
      <c r="A537" s="1"/>
      <c r="B537" s="62">
        <f>B506-B536</f>
        <v>5856347.1499999985</v>
      </c>
      <c r="C537" s="39" t="s">
        <v>55</v>
      </c>
      <c r="D537" s="3"/>
      <c r="E537" s="63"/>
    </row>
    <row r="538" spans="1:5" ht="23.25">
      <c r="A538" s="1"/>
      <c r="B538" s="51"/>
      <c r="C538" s="39" t="s">
        <v>56</v>
      </c>
      <c r="D538" s="3"/>
      <c r="E538" s="63"/>
    </row>
    <row r="539" spans="1:5" ht="23.25">
      <c r="A539" s="1"/>
      <c r="B539" s="64"/>
      <c r="C539" s="65" t="s">
        <v>57</v>
      </c>
      <c r="D539" s="3"/>
      <c r="E539" s="64">
        <f>E506-E536</f>
        <v>-2385469.5700000003</v>
      </c>
    </row>
    <row r="540" spans="1:5" ht="24" thickBot="1">
      <c r="A540" s="1"/>
      <c r="B540" s="30">
        <f>B485+B506-B536</f>
        <v>34164043.53</v>
      </c>
      <c r="C540" s="39" t="s">
        <v>58</v>
      </c>
      <c r="D540" s="3"/>
      <c r="E540" s="30">
        <f>E485+E506-E536</f>
        <v>34164043.53</v>
      </c>
    </row>
    <row r="541" ht="20.25" thickTop="1"/>
    <row r="542" ht="23.25">
      <c r="C542" s="2" t="s">
        <v>59</v>
      </c>
    </row>
    <row r="543" ht="23.25">
      <c r="C543" s="2" t="s">
        <v>61</v>
      </c>
    </row>
    <row r="544" ht="23.25">
      <c r="C544" s="2" t="s">
        <v>82</v>
      </c>
    </row>
    <row r="545" spans="1:5" ht="23.25">
      <c r="A545" s="41" t="s">
        <v>21</v>
      </c>
      <c r="B545" s="1"/>
      <c r="C545" s="2"/>
      <c r="D545" s="42" t="s">
        <v>121</v>
      </c>
      <c r="E545" s="1"/>
    </row>
    <row r="546" spans="1:5" ht="23.25">
      <c r="A546" s="1"/>
      <c r="B546" s="1"/>
      <c r="C546" s="2"/>
      <c r="D546" s="3"/>
      <c r="E546" s="1"/>
    </row>
    <row r="547" spans="1:5" ht="23.25">
      <c r="A547" s="86" t="s">
        <v>41</v>
      </c>
      <c r="B547" s="86"/>
      <c r="C547" s="86"/>
      <c r="D547" s="86"/>
      <c r="E547" s="86"/>
    </row>
    <row r="548" spans="1:5" ht="23.25">
      <c r="A548" s="1"/>
      <c r="B548" s="1"/>
      <c r="C548" s="2"/>
      <c r="D548" s="42" t="s">
        <v>90</v>
      </c>
      <c r="E548" s="1"/>
    </row>
    <row r="549" spans="1:5" ht="23.25">
      <c r="A549" s="1"/>
      <c r="B549" s="1"/>
      <c r="C549" s="2"/>
      <c r="D549" s="3"/>
      <c r="E549" s="1"/>
    </row>
    <row r="550" spans="1:5" ht="23.25">
      <c r="A550" s="81" t="s">
        <v>42</v>
      </c>
      <c r="B550" s="82"/>
      <c r="C550" s="83" t="s">
        <v>0</v>
      </c>
      <c r="D550" s="83" t="s">
        <v>1</v>
      </c>
      <c r="E550" s="43" t="s">
        <v>40</v>
      </c>
    </row>
    <row r="551" spans="1:5" ht="23.25">
      <c r="A551" s="32" t="s">
        <v>39</v>
      </c>
      <c r="B551" s="32" t="s">
        <v>43</v>
      </c>
      <c r="C551" s="84"/>
      <c r="D551" s="84"/>
      <c r="E551" s="32" t="s">
        <v>43</v>
      </c>
    </row>
    <row r="552" spans="1:5" ht="23.25">
      <c r="A552" s="44" t="s">
        <v>44</v>
      </c>
      <c r="B552" s="44" t="s">
        <v>44</v>
      </c>
      <c r="C552" s="85"/>
      <c r="D552" s="85"/>
      <c r="E552" s="44" t="s">
        <v>44</v>
      </c>
    </row>
    <row r="553" spans="1:5" ht="23.25">
      <c r="A553" s="5"/>
      <c r="B553" s="5">
        <v>28307696.38</v>
      </c>
      <c r="C553" s="4" t="s">
        <v>45</v>
      </c>
      <c r="D553" s="45"/>
      <c r="E553" s="5">
        <v>34164043.53</v>
      </c>
    </row>
    <row r="554" spans="1:5" ht="23.25">
      <c r="A554" s="46"/>
      <c r="B554" s="6"/>
      <c r="C554" s="4" t="s">
        <v>46</v>
      </c>
      <c r="D554" s="47"/>
      <c r="E554" s="48"/>
    </row>
    <row r="555" spans="1:5" ht="23.25">
      <c r="A555" s="46">
        <v>159800</v>
      </c>
      <c r="B555" s="37">
        <f>B487+E555</f>
        <v>220100.55</v>
      </c>
      <c r="C555" s="2" t="s">
        <v>47</v>
      </c>
      <c r="D555" s="27">
        <v>100</v>
      </c>
      <c r="E555" s="37">
        <v>1564.93</v>
      </c>
    </row>
    <row r="556" spans="1:5" ht="23.25">
      <c r="A556" s="46">
        <v>115000</v>
      </c>
      <c r="B556" s="37">
        <f>B488+E556</f>
        <v>94467.26000000001</v>
      </c>
      <c r="C556" s="2" t="s">
        <v>48</v>
      </c>
      <c r="D556" s="27">
        <v>120</v>
      </c>
      <c r="E556" s="37">
        <v>6371.88</v>
      </c>
    </row>
    <row r="557" spans="1:5" ht="23.25">
      <c r="A557" s="46">
        <v>190500</v>
      </c>
      <c r="B557" s="37">
        <f aca="true" t="shared" si="20" ref="B557:B570">B489+E557</f>
        <v>300534.67000000004</v>
      </c>
      <c r="C557" s="2" t="s">
        <v>49</v>
      </c>
      <c r="D557" s="27">
        <v>200</v>
      </c>
      <c r="E557" s="37">
        <v>4900</v>
      </c>
    </row>
    <row r="558" spans="1:5" ht="23.25">
      <c r="A558" s="46">
        <v>20100</v>
      </c>
      <c r="B558" s="37">
        <f t="shared" si="20"/>
        <v>48602</v>
      </c>
      <c r="C558" s="2" t="s">
        <v>20</v>
      </c>
      <c r="D558" s="27">
        <v>300</v>
      </c>
      <c r="E558" s="37">
        <v>9956</v>
      </c>
    </row>
    <row r="559" spans="1:5" ht="23.25">
      <c r="A559" s="49">
        <v>15114600</v>
      </c>
      <c r="B559" s="37">
        <f t="shared" si="20"/>
        <v>12621762.9</v>
      </c>
      <c r="C559" s="2" t="s">
        <v>50</v>
      </c>
      <c r="D559" s="27">
        <v>1000</v>
      </c>
      <c r="E559" s="37">
        <v>3816521.93</v>
      </c>
    </row>
    <row r="560" spans="1:5" ht="23.25">
      <c r="A560" s="46">
        <v>11900000</v>
      </c>
      <c r="B560" s="50">
        <f t="shared" si="20"/>
        <v>10532324</v>
      </c>
      <c r="C560" s="26" t="s">
        <v>11</v>
      </c>
      <c r="D560" s="27">
        <v>2000</v>
      </c>
      <c r="E560" s="50">
        <v>0</v>
      </c>
    </row>
    <row r="561" spans="1:5" ht="24" thickBot="1">
      <c r="A561" s="46"/>
      <c r="B561" s="29">
        <f t="shared" si="20"/>
        <v>23817791.380000003</v>
      </c>
      <c r="C561" s="26"/>
      <c r="D561" s="28"/>
      <c r="E561" s="30">
        <f>SUM(E555:E560)</f>
        <v>3839314.74</v>
      </c>
    </row>
    <row r="562" spans="1:5" ht="24" thickTop="1">
      <c r="A562" s="46"/>
      <c r="B562" s="36">
        <f t="shared" si="20"/>
        <v>643382.18</v>
      </c>
      <c r="C562" s="2" t="s">
        <v>33</v>
      </c>
      <c r="D562" s="28"/>
      <c r="E562" s="36">
        <v>222430.67</v>
      </c>
    </row>
    <row r="563" spans="1:5" ht="23.25">
      <c r="A563" s="51"/>
      <c r="B563" s="36">
        <f t="shared" si="20"/>
        <v>123795</v>
      </c>
      <c r="C563" s="2" t="s">
        <v>5</v>
      </c>
      <c r="D563" s="52"/>
      <c r="E563" s="37">
        <v>10040</v>
      </c>
    </row>
    <row r="564" spans="1:5" ht="23.25">
      <c r="A564" s="51"/>
      <c r="B564" s="36">
        <f t="shared" si="20"/>
        <v>4852800</v>
      </c>
      <c r="C564" s="2" t="s">
        <v>91</v>
      </c>
      <c r="D564" s="52"/>
      <c r="E564" s="37"/>
    </row>
    <row r="565" spans="1:5" ht="23.25">
      <c r="A565" s="6"/>
      <c r="B565" s="36">
        <f t="shared" si="20"/>
        <v>666000</v>
      </c>
      <c r="C565" s="2" t="s">
        <v>92</v>
      </c>
      <c r="D565" s="47"/>
      <c r="E565" s="37"/>
    </row>
    <row r="566" spans="1:5" ht="23.25">
      <c r="A566" s="6"/>
      <c r="B566" s="36">
        <f t="shared" si="20"/>
        <v>30000</v>
      </c>
      <c r="C566" s="2" t="s">
        <v>93</v>
      </c>
      <c r="D566" s="47"/>
      <c r="E566" s="37"/>
    </row>
    <row r="567" spans="1:5" ht="23.25">
      <c r="A567" s="6"/>
      <c r="B567" s="36">
        <f t="shared" si="20"/>
        <v>406434</v>
      </c>
      <c r="C567" s="2" t="s">
        <v>99</v>
      </c>
      <c r="D567" s="47"/>
      <c r="E567" s="37">
        <v>39450</v>
      </c>
    </row>
    <row r="568" spans="1:5" ht="23.25">
      <c r="A568" s="6"/>
      <c r="B568" s="36">
        <f t="shared" si="20"/>
        <v>150</v>
      </c>
      <c r="C568" s="2" t="s">
        <v>8</v>
      </c>
      <c r="D568" s="47"/>
      <c r="E568" s="37"/>
    </row>
    <row r="569" spans="1:5" ht="23.25">
      <c r="A569" s="6"/>
      <c r="B569" s="36">
        <f t="shared" si="20"/>
        <v>3240</v>
      </c>
      <c r="C569" s="2" t="s">
        <v>103</v>
      </c>
      <c r="D569" s="47"/>
      <c r="E569" s="37"/>
    </row>
    <row r="570" spans="1:5" ht="23.25">
      <c r="A570" s="6"/>
      <c r="B570" s="36">
        <f t="shared" si="20"/>
        <v>41340</v>
      </c>
      <c r="C570" s="2" t="s">
        <v>10</v>
      </c>
      <c r="D570" s="47"/>
      <c r="E570" s="37">
        <v>1920</v>
      </c>
    </row>
    <row r="571" spans="1:5" ht="23.25">
      <c r="A571" s="6"/>
      <c r="B571" s="36"/>
      <c r="C571" s="2"/>
      <c r="D571" s="47"/>
      <c r="E571" s="37"/>
    </row>
    <row r="572" spans="1:5" ht="23.25">
      <c r="A572" s="6"/>
      <c r="B572" s="36"/>
      <c r="C572" s="2"/>
      <c r="D572" s="47"/>
      <c r="E572" s="50"/>
    </row>
    <row r="573" spans="1:5" ht="24" thickBot="1">
      <c r="A573" s="6"/>
      <c r="B573" s="30">
        <f>SUM(B562:B572)</f>
        <v>6767141.18</v>
      </c>
      <c r="C573" s="31"/>
      <c r="D573" s="53"/>
      <c r="E573" s="30">
        <f>SUM(E562:E572)</f>
        <v>273840.67000000004</v>
      </c>
    </row>
    <row r="574" spans="1:5" ht="24.75" thickBot="1" thickTop="1">
      <c r="A574" s="54">
        <f>SUM(A555:A573)</f>
        <v>27500000</v>
      </c>
      <c r="B574" s="55">
        <f>B561+B573</f>
        <v>30584932.560000002</v>
      </c>
      <c r="C574" s="87" t="s">
        <v>51</v>
      </c>
      <c r="D574" s="88"/>
      <c r="E574" s="55">
        <f>E561+E573</f>
        <v>4113155.41</v>
      </c>
    </row>
    <row r="575" spans="1:5" ht="24" thickTop="1">
      <c r="A575" s="66"/>
      <c r="B575" s="34"/>
      <c r="C575" s="33"/>
      <c r="D575" s="33"/>
      <c r="E575" s="34"/>
    </row>
    <row r="576" spans="1:5" ht="23.25">
      <c r="A576" s="66"/>
      <c r="B576" s="34"/>
      <c r="C576" s="33"/>
      <c r="D576" s="33"/>
      <c r="E576" s="34"/>
    </row>
    <row r="577" spans="1:5" ht="23.25">
      <c r="A577" s="66"/>
      <c r="B577" s="34"/>
      <c r="C577" s="33"/>
      <c r="D577" s="33"/>
      <c r="E577" s="34"/>
    </row>
    <row r="578" spans="1:5" ht="23.25">
      <c r="A578" s="66"/>
      <c r="B578" s="34"/>
      <c r="C578" s="33"/>
      <c r="D578" s="33"/>
      <c r="E578" s="34"/>
    </row>
    <row r="579" spans="1:5" ht="23.25">
      <c r="A579" s="1"/>
      <c r="B579" s="1"/>
      <c r="C579" s="3" t="s">
        <v>52</v>
      </c>
      <c r="D579" s="3"/>
      <c r="E579" s="1"/>
    </row>
    <row r="580" spans="1:5" ht="23.25">
      <c r="A580" s="81" t="s">
        <v>42</v>
      </c>
      <c r="B580" s="82"/>
      <c r="C580" s="83" t="s">
        <v>0</v>
      </c>
      <c r="D580" s="83" t="s">
        <v>1</v>
      </c>
      <c r="E580" s="43" t="s">
        <v>40</v>
      </c>
    </row>
    <row r="581" spans="1:5" ht="23.25">
      <c r="A581" s="32" t="s">
        <v>39</v>
      </c>
      <c r="B581" s="32" t="s">
        <v>43</v>
      </c>
      <c r="C581" s="84"/>
      <c r="D581" s="84"/>
      <c r="E581" s="32" t="s">
        <v>43</v>
      </c>
    </row>
    <row r="582" spans="1:5" ht="23.25">
      <c r="A582" s="44" t="s">
        <v>44</v>
      </c>
      <c r="B582" s="44" t="s">
        <v>44</v>
      </c>
      <c r="C582" s="85"/>
      <c r="D582" s="85"/>
      <c r="E582" s="44" t="s">
        <v>44</v>
      </c>
    </row>
    <row r="583" spans="1:5" ht="23.25">
      <c r="A583" s="5"/>
      <c r="B583" s="5"/>
      <c r="C583" s="35" t="s">
        <v>53</v>
      </c>
      <c r="D583" s="45"/>
      <c r="E583" s="5"/>
    </row>
    <row r="584" spans="1:5" ht="23.25">
      <c r="A584" s="56">
        <v>3885850</v>
      </c>
      <c r="B584" s="37">
        <f>B516+E584</f>
        <v>2530536</v>
      </c>
      <c r="C584" s="2" t="s">
        <v>7</v>
      </c>
      <c r="D584" s="57">
        <v>0</v>
      </c>
      <c r="E584" s="37">
        <v>447684</v>
      </c>
    </row>
    <row r="585" spans="1:5" ht="23.25">
      <c r="A585" s="56">
        <v>7233270</v>
      </c>
      <c r="B585" s="37">
        <f aca="true" t="shared" si="21" ref="B585:B595">B517+E585</f>
        <v>4542149</v>
      </c>
      <c r="C585" s="2" t="s">
        <v>8</v>
      </c>
      <c r="D585" s="57">
        <v>100</v>
      </c>
      <c r="E585" s="37">
        <v>413748</v>
      </c>
    </row>
    <row r="586" spans="1:5" ht="23.25">
      <c r="A586" s="56">
        <v>641040</v>
      </c>
      <c r="B586" s="37">
        <f t="shared" si="21"/>
        <v>459240</v>
      </c>
      <c r="C586" s="2" t="s">
        <v>12</v>
      </c>
      <c r="D586" s="57">
        <v>120</v>
      </c>
      <c r="E586" s="37">
        <v>51710</v>
      </c>
    </row>
    <row r="587" spans="1:5" ht="23.25">
      <c r="A587" s="56">
        <v>2647440</v>
      </c>
      <c r="B587" s="37">
        <f t="shared" si="21"/>
        <v>1845772</v>
      </c>
      <c r="C587" s="2" t="s">
        <v>13</v>
      </c>
      <c r="D587" s="57">
        <v>130</v>
      </c>
      <c r="E587" s="37">
        <v>209480</v>
      </c>
    </row>
    <row r="588" spans="1:5" ht="23.25">
      <c r="A588" s="56">
        <v>407000</v>
      </c>
      <c r="B588" s="37">
        <f t="shared" si="21"/>
        <v>100622.5</v>
      </c>
      <c r="C588" s="2" t="s">
        <v>9</v>
      </c>
      <c r="D588" s="57">
        <v>200</v>
      </c>
      <c r="E588" s="37">
        <v>12814.5</v>
      </c>
    </row>
    <row r="589" spans="1:5" ht="23.25">
      <c r="A589" s="56">
        <v>5022000</v>
      </c>
      <c r="B589" s="37">
        <f t="shared" si="21"/>
        <v>2020996.1899999997</v>
      </c>
      <c r="C589" s="2" t="s">
        <v>6</v>
      </c>
      <c r="D589" s="57">
        <v>250</v>
      </c>
      <c r="E589" s="37">
        <v>84263.15</v>
      </c>
    </row>
    <row r="590" spans="1:5" ht="23.25">
      <c r="A590" s="56">
        <v>2027000</v>
      </c>
      <c r="B590" s="37">
        <f t="shared" si="21"/>
        <v>1192789.4300000002</v>
      </c>
      <c r="C590" s="2" t="s">
        <v>14</v>
      </c>
      <c r="D590" s="57">
        <v>270</v>
      </c>
      <c r="E590" s="37">
        <v>132023.03</v>
      </c>
    </row>
    <row r="591" spans="1:5" ht="23.25">
      <c r="A591" s="58">
        <v>335000</v>
      </c>
      <c r="B591" s="37">
        <f t="shared" si="21"/>
        <v>194558.53999999998</v>
      </c>
      <c r="C591" s="2" t="s">
        <v>15</v>
      </c>
      <c r="D591" s="57">
        <v>300</v>
      </c>
      <c r="E591" s="37">
        <v>4736.87</v>
      </c>
    </row>
    <row r="592" spans="1:5" ht="23.25">
      <c r="A592" s="56">
        <v>1560000</v>
      </c>
      <c r="B592" s="37">
        <f t="shared" si="21"/>
        <v>1476000</v>
      </c>
      <c r="C592" s="2" t="s">
        <v>16</v>
      </c>
      <c r="D592" s="57">
        <v>400</v>
      </c>
      <c r="E592" s="37">
        <v>140000</v>
      </c>
    </row>
    <row r="593" spans="1:5" ht="23.25">
      <c r="A593" s="59">
        <v>3721400</v>
      </c>
      <c r="B593" s="37">
        <f t="shared" si="21"/>
        <v>199300</v>
      </c>
      <c r="C593" s="26" t="s">
        <v>17</v>
      </c>
      <c r="D593" s="57">
        <v>450</v>
      </c>
      <c r="E593" s="37">
        <v>199300</v>
      </c>
    </row>
    <row r="594" spans="1:5" ht="23.25">
      <c r="A594" s="60">
        <v>0</v>
      </c>
      <c r="B594" s="37">
        <f t="shared" si="21"/>
        <v>0</v>
      </c>
      <c r="C594" s="2" t="s">
        <v>18</v>
      </c>
      <c r="D594" s="57">
        <v>500</v>
      </c>
      <c r="E594" s="37">
        <v>0</v>
      </c>
    </row>
    <row r="595" spans="1:5" ht="23.25">
      <c r="A595" s="60">
        <v>20000</v>
      </c>
      <c r="B595" s="37">
        <f t="shared" si="21"/>
        <v>0</v>
      </c>
      <c r="C595" s="2" t="s">
        <v>19</v>
      </c>
      <c r="D595" s="57"/>
      <c r="E595" s="61">
        <v>0</v>
      </c>
    </row>
    <row r="596" spans="1:5" ht="24" thickBot="1">
      <c r="A596" s="60"/>
      <c r="B596" s="30">
        <f>SUM(B584:B595)</f>
        <v>14561963.659999998</v>
      </c>
      <c r="C596" s="2"/>
      <c r="D596" s="57"/>
      <c r="E596" s="30">
        <f>SUM(E584:E595)</f>
        <v>1695759.55</v>
      </c>
    </row>
    <row r="597" spans="1:5" ht="24" thickTop="1">
      <c r="A597" s="56"/>
      <c r="B597" s="37">
        <f aca="true" t="shared" si="22" ref="B597:B602">B529+E597</f>
        <v>804421.22</v>
      </c>
      <c r="C597" s="2" t="s">
        <v>33</v>
      </c>
      <c r="D597" s="57"/>
      <c r="E597" s="36">
        <v>210380.33</v>
      </c>
    </row>
    <row r="598" spans="1:5" ht="23.25">
      <c r="A598" s="56"/>
      <c r="B598" s="37">
        <f t="shared" si="22"/>
        <v>3660814</v>
      </c>
      <c r="C598" s="2" t="s">
        <v>5</v>
      </c>
      <c r="D598" s="57"/>
      <c r="E598" s="37">
        <v>518820</v>
      </c>
    </row>
    <row r="599" spans="1:5" ht="23.25">
      <c r="A599" s="6"/>
      <c r="B599" s="37">
        <f t="shared" si="22"/>
        <v>1781480</v>
      </c>
      <c r="C599" s="2" t="s">
        <v>4</v>
      </c>
      <c r="D599" s="57"/>
      <c r="E599" s="37">
        <v>39450</v>
      </c>
    </row>
    <row r="600" spans="1:5" ht="23.25">
      <c r="A600" s="6"/>
      <c r="B600" s="37">
        <f t="shared" si="22"/>
        <v>1640020.87</v>
      </c>
      <c r="C600" s="2" t="s">
        <v>10</v>
      </c>
      <c r="D600" s="47"/>
      <c r="E600" s="37"/>
    </row>
    <row r="601" spans="1:5" ht="23.25">
      <c r="A601" s="6"/>
      <c r="B601" s="37">
        <f t="shared" si="22"/>
        <v>601140.13</v>
      </c>
      <c r="C601" s="2" t="s">
        <v>83</v>
      </c>
      <c r="D601" s="47"/>
      <c r="E601" s="37"/>
    </row>
    <row r="602" spans="1:5" ht="23.25">
      <c r="A602" s="6"/>
      <c r="B602" s="37">
        <f t="shared" si="22"/>
        <v>30000</v>
      </c>
      <c r="C602" s="2" t="s">
        <v>100</v>
      </c>
      <c r="D602" s="47"/>
      <c r="E602" s="37"/>
    </row>
    <row r="603" spans="1:5" ht="24" thickBot="1">
      <c r="A603" s="6"/>
      <c r="B603" s="30">
        <f>SUM(B597:B602)</f>
        <v>8517876.22</v>
      </c>
      <c r="C603" s="2"/>
      <c r="D603" s="53"/>
      <c r="E603" s="30">
        <f>SUM(E597:E602)</f>
        <v>768650.33</v>
      </c>
    </row>
    <row r="604" spans="1:5" ht="24.75" thickBot="1" thickTop="1">
      <c r="A604" s="54">
        <f>SUM(A584:A603)</f>
        <v>27500000</v>
      </c>
      <c r="B604" s="55">
        <f>B596+B603</f>
        <v>23079839.88</v>
      </c>
      <c r="C604" s="39" t="s">
        <v>54</v>
      </c>
      <c r="D604" s="39"/>
      <c r="E604" s="55">
        <f>E596+E603</f>
        <v>2464409.88</v>
      </c>
    </row>
    <row r="605" spans="1:5" ht="24" thickTop="1">
      <c r="A605" s="1"/>
      <c r="B605" s="62">
        <f>B574-B604</f>
        <v>7505092.680000003</v>
      </c>
      <c r="C605" s="39" t="s">
        <v>55</v>
      </c>
      <c r="D605" s="3"/>
      <c r="E605" s="63">
        <f>E574-E604</f>
        <v>1648745.5300000003</v>
      </c>
    </row>
    <row r="606" spans="1:5" ht="23.25">
      <c r="A606" s="1"/>
      <c r="B606" s="51"/>
      <c r="C606" s="39" t="s">
        <v>56</v>
      </c>
      <c r="D606" s="3"/>
      <c r="E606" s="63"/>
    </row>
    <row r="607" spans="1:5" ht="23.25">
      <c r="A607" s="1"/>
      <c r="B607" s="64"/>
      <c r="C607" s="65" t="s">
        <v>57</v>
      </c>
      <c r="D607" s="3"/>
      <c r="E607" s="64"/>
    </row>
    <row r="608" spans="1:5" ht="24" thickBot="1">
      <c r="A608" s="1"/>
      <c r="B608" s="30">
        <f>B553+B574-B604</f>
        <v>35812789.06</v>
      </c>
      <c r="C608" s="39" t="s">
        <v>58</v>
      </c>
      <c r="D608" s="3"/>
      <c r="E608" s="30">
        <f>E553+E574-E604</f>
        <v>35812789.059999995</v>
      </c>
    </row>
    <row r="609" ht="20.25" thickTop="1"/>
    <row r="610" ht="23.25">
      <c r="C610" s="2" t="s">
        <v>59</v>
      </c>
    </row>
    <row r="611" ht="23.25">
      <c r="C611" s="2" t="s">
        <v>61</v>
      </c>
    </row>
    <row r="612" ht="23.25">
      <c r="C612" s="2" t="s">
        <v>82</v>
      </c>
    </row>
    <row r="613" spans="1:5" ht="23.25">
      <c r="A613" s="41" t="s">
        <v>21</v>
      </c>
      <c r="B613" s="1"/>
      <c r="C613" s="2"/>
      <c r="D613" s="42" t="s">
        <v>124</v>
      </c>
      <c r="E613" s="1"/>
    </row>
    <row r="614" spans="1:5" ht="23.25">
      <c r="A614" s="1"/>
      <c r="B614" s="1"/>
      <c r="C614" s="2"/>
      <c r="D614" s="3"/>
      <c r="E614" s="1"/>
    </row>
    <row r="615" spans="1:5" ht="23.25">
      <c r="A615" s="86" t="s">
        <v>41</v>
      </c>
      <c r="B615" s="86"/>
      <c r="C615" s="86"/>
      <c r="D615" s="86"/>
      <c r="E615" s="86"/>
    </row>
    <row r="616" spans="1:5" ht="23.25">
      <c r="A616" s="1"/>
      <c r="B616" s="1"/>
      <c r="C616" s="2"/>
      <c r="D616" s="42" t="s">
        <v>90</v>
      </c>
      <c r="E616" s="1"/>
    </row>
    <row r="617" spans="1:5" ht="23.25">
      <c r="A617" s="1"/>
      <c r="B617" s="1"/>
      <c r="C617" s="2"/>
      <c r="D617" s="3"/>
      <c r="E617" s="1"/>
    </row>
    <row r="618" spans="1:5" ht="23.25">
      <c r="A618" s="81" t="s">
        <v>42</v>
      </c>
      <c r="B618" s="82"/>
      <c r="C618" s="83" t="s">
        <v>0</v>
      </c>
      <c r="D618" s="83" t="s">
        <v>1</v>
      </c>
      <c r="E618" s="43" t="s">
        <v>40</v>
      </c>
    </row>
    <row r="619" spans="1:5" ht="23.25">
      <c r="A619" s="32" t="s">
        <v>39</v>
      </c>
      <c r="B619" s="32" t="s">
        <v>43</v>
      </c>
      <c r="C619" s="84"/>
      <c r="D619" s="84"/>
      <c r="E619" s="32" t="s">
        <v>43</v>
      </c>
    </row>
    <row r="620" spans="1:5" ht="23.25">
      <c r="A620" s="44" t="s">
        <v>44</v>
      </c>
      <c r="B620" s="44" t="s">
        <v>44</v>
      </c>
      <c r="C620" s="85"/>
      <c r="D620" s="85"/>
      <c r="E620" s="44" t="s">
        <v>44</v>
      </c>
    </row>
    <row r="621" spans="1:5" ht="23.25">
      <c r="A621" s="5"/>
      <c r="B621" s="5">
        <v>28307696.38</v>
      </c>
      <c r="C621" s="4" t="s">
        <v>45</v>
      </c>
      <c r="D621" s="45"/>
      <c r="E621" s="5">
        <v>35812789.06</v>
      </c>
    </row>
    <row r="622" spans="1:5" ht="23.25">
      <c r="A622" s="46"/>
      <c r="B622" s="6"/>
      <c r="C622" s="4" t="s">
        <v>46</v>
      </c>
      <c r="D622" s="47"/>
      <c r="E622" s="48"/>
    </row>
    <row r="623" spans="1:5" ht="23.25">
      <c r="A623" s="46">
        <v>159800</v>
      </c>
      <c r="B623" s="37">
        <f>B555+E623</f>
        <v>220149.94999999998</v>
      </c>
      <c r="C623" s="2" t="s">
        <v>47</v>
      </c>
      <c r="D623" s="27">
        <v>100</v>
      </c>
      <c r="E623" s="37">
        <v>49.4</v>
      </c>
    </row>
    <row r="624" spans="1:5" ht="23.25">
      <c r="A624" s="46">
        <v>115000</v>
      </c>
      <c r="B624" s="37">
        <f>B556+E624</f>
        <v>99857.26000000001</v>
      </c>
      <c r="C624" s="2" t="s">
        <v>48</v>
      </c>
      <c r="D624" s="27">
        <v>120</v>
      </c>
      <c r="E624" s="37">
        <v>5390</v>
      </c>
    </row>
    <row r="625" spans="1:5" ht="23.25">
      <c r="A625" s="46">
        <v>190500</v>
      </c>
      <c r="B625" s="37">
        <f aca="true" t="shared" si="23" ref="B625:B638">B557+E625</f>
        <v>352053.42000000004</v>
      </c>
      <c r="C625" s="2" t="s">
        <v>49</v>
      </c>
      <c r="D625" s="27">
        <v>200</v>
      </c>
      <c r="E625" s="37">
        <v>51518.75</v>
      </c>
    </row>
    <row r="626" spans="1:5" ht="23.25">
      <c r="A626" s="46">
        <v>20100</v>
      </c>
      <c r="B626" s="37">
        <f t="shared" si="23"/>
        <v>49405</v>
      </c>
      <c r="C626" s="2" t="s">
        <v>20</v>
      </c>
      <c r="D626" s="27">
        <v>300</v>
      </c>
      <c r="E626" s="37">
        <v>803</v>
      </c>
    </row>
    <row r="627" spans="1:5" ht="23.25">
      <c r="A627" s="49">
        <v>15114600</v>
      </c>
      <c r="B627" s="37">
        <f t="shared" si="23"/>
        <v>14355081.63</v>
      </c>
      <c r="C627" s="2" t="s">
        <v>50</v>
      </c>
      <c r="D627" s="27">
        <v>1000</v>
      </c>
      <c r="E627" s="37">
        <v>1733318.73</v>
      </c>
    </row>
    <row r="628" spans="1:5" ht="23.25">
      <c r="A628" s="46">
        <v>11900000</v>
      </c>
      <c r="B628" s="50">
        <f t="shared" si="23"/>
        <v>10532324</v>
      </c>
      <c r="C628" s="26" t="s">
        <v>11</v>
      </c>
      <c r="D628" s="27">
        <v>2000</v>
      </c>
      <c r="E628" s="50">
        <v>0</v>
      </c>
    </row>
    <row r="629" spans="1:5" ht="24" thickBot="1">
      <c r="A629" s="46"/>
      <c r="B629" s="29">
        <f t="shared" si="23"/>
        <v>25608871.26</v>
      </c>
      <c r="C629" s="26"/>
      <c r="D629" s="28"/>
      <c r="E629" s="30">
        <f>SUM(E623:E628)</f>
        <v>1791079.88</v>
      </c>
    </row>
    <row r="630" spans="1:5" ht="24" thickTop="1">
      <c r="A630" s="46"/>
      <c r="B630" s="36">
        <f t="shared" si="23"/>
        <v>751952.99</v>
      </c>
      <c r="C630" s="2" t="s">
        <v>33</v>
      </c>
      <c r="D630" s="28"/>
      <c r="E630" s="36">
        <v>108570.81</v>
      </c>
    </row>
    <row r="631" spans="1:5" ht="23.25">
      <c r="A631" s="51"/>
      <c r="B631" s="36">
        <f t="shared" si="23"/>
        <v>123795</v>
      </c>
      <c r="C631" s="2" t="s">
        <v>5</v>
      </c>
      <c r="D631" s="52"/>
      <c r="E631" s="37"/>
    </row>
    <row r="632" spans="1:5" ht="23.25">
      <c r="A632" s="51"/>
      <c r="B632" s="36">
        <f t="shared" si="23"/>
        <v>4852800</v>
      </c>
      <c r="C632" s="2" t="s">
        <v>91</v>
      </c>
      <c r="D632" s="52"/>
      <c r="E632" s="37"/>
    </row>
    <row r="633" spans="1:5" ht="23.25">
      <c r="A633" s="6"/>
      <c r="B633" s="36">
        <f t="shared" si="23"/>
        <v>666000</v>
      </c>
      <c r="C633" s="2" t="s">
        <v>92</v>
      </c>
      <c r="D633" s="47"/>
      <c r="E633" s="37"/>
    </row>
    <row r="634" spans="1:5" ht="23.25">
      <c r="A634" s="6"/>
      <c r="B634" s="36">
        <f t="shared" si="23"/>
        <v>30000</v>
      </c>
      <c r="C634" s="2" t="s">
        <v>93</v>
      </c>
      <c r="D634" s="47"/>
      <c r="E634" s="37"/>
    </row>
    <row r="635" spans="1:5" ht="23.25">
      <c r="A635" s="6"/>
      <c r="B635" s="36">
        <f t="shared" si="23"/>
        <v>406434</v>
      </c>
      <c r="C635" s="2" t="s">
        <v>99</v>
      </c>
      <c r="D635" s="47"/>
      <c r="E635" s="37"/>
    </row>
    <row r="636" spans="1:5" ht="23.25">
      <c r="A636" s="6"/>
      <c r="B636" s="36">
        <f t="shared" si="23"/>
        <v>150</v>
      </c>
      <c r="C636" s="2" t="s">
        <v>8</v>
      </c>
      <c r="D636" s="47"/>
      <c r="E636" s="37"/>
    </row>
    <row r="637" spans="1:5" ht="23.25">
      <c r="A637" s="6"/>
      <c r="B637" s="36">
        <f t="shared" si="23"/>
        <v>3240</v>
      </c>
      <c r="C637" s="2" t="s">
        <v>103</v>
      </c>
      <c r="D637" s="47"/>
      <c r="E637" s="37"/>
    </row>
    <row r="638" spans="1:5" ht="23.25">
      <c r="A638" s="6"/>
      <c r="B638" s="36">
        <f t="shared" si="23"/>
        <v>41340</v>
      </c>
      <c r="C638" s="2" t="s">
        <v>10</v>
      </c>
      <c r="D638" s="47"/>
      <c r="E638" s="37"/>
    </row>
    <row r="639" spans="1:5" ht="23.25">
      <c r="A639" s="6"/>
      <c r="B639" s="36"/>
      <c r="C639" s="2"/>
      <c r="D639" s="47"/>
      <c r="E639" s="37"/>
    </row>
    <row r="640" spans="1:5" ht="23.25">
      <c r="A640" s="6"/>
      <c r="B640" s="36"/>
      <c r="C640" s="2"/>
      <c r="D640" s="47"/>
      <c r="E640" s="50"/>
    </row>
    <row r="641" spans="1:5" ht="24" thickBot="1">
      <c r="A641" s="6"/>
      <c r="B641" s="30">
        <f>SUM(B630:B640)</f>
        <v>6875711.99</v>
      </c>
      <c r="C641" s="31"/>
      <c r="D641" s="53"/>
      <c r="E641" s="30">
        <f>SUM(E630:E640)</f>
        <v>108570.81</v>
      </c>
    </row>
    <row r="642" spans="1:5" ht="24.75" thickBot="1" thickTop="1">
      <c r="A642" s="54">
        <f>SUM(A623:A641)</f>
        <v>27500000</v>
      </c>
      <c r="B642" s="55">
        <f>B629+B641</f>
        <v>32484583.25</v>
      </c>
      <c r="C642" s="87" t="s">
        <v>51</v>
      </c>
      <c r="D642" s="88"/>
      <c r="E642" s="55">
        <f>E629+E641</f>
        <v>1899650.69</v>
      </c>
    </row>
    <row r="643" spans="1:5" ht="24" thickTop="1">
      <c r="A643" s="66"/>
      <c r="B643" s="34"/>
      <c r="C643" s="33"/>
      <c r="D643" s="33"/>
      <c r="E643" s="34"/>
    </row>
    <row r="644" spans="1:5" ht="23.25">
      <c r="A644" s="66"/>
      <c r="B644" s="34"/>
      <c r="C644" s="33"/>
      <c r="D644" s="33"/>
      <c r="E644" s="34"/>
    </row>
    <row r="645" spans="1:5" ht="23.25">
      <c r="A645" s="66"/>
      <c r="B645" s="34"/>
      <c r="C645" s="33"/>
      <c r="D645" s="33"/>
      <c r="E645" s="34"/>
    </row>
    <row r="646" spans="1:5" ht="23.25">
      <c r="A646" s="66"/>
      <c r="B646" s="34"/>
      <c r="C646" s="33"/>
      <c r="D646" s="33"/>
      <c r="E646" s="34"/>
    </row>
    <row r="647" spans="1:5" ht="23.25">
      <c r="A647" s="1"/>
      <c r="B647" s="1"/>
      <c r="C647" s="3" t="s">
        <v>52</v>
      </c>
      <c r="D647" s="3"/>
      <c r="E647" s="1"/>
    </row>
    <row r="648" spans="1:5" ht="23.25">
      <c r="A648" s="81" t="s">
        <v>42</v>
      </c>
      <c r="B648" s="82"/>
      <c r="C648" s="83" t="s">
        <v>0</v>
      </c>
      <c r="D648" s="83" t="s">
        <v>1</v>
      </c>
      <c r="E648" s="43" t="s">
        <v>40</v>
      </c>
    </row>
    <row r="649" spans="1:5" ht="23.25">
      <c r="A649" s="32" t="s">
        <v>39</v>
      </c>
      <c r="B649" s="32" t="s">
        <v>43</v>
      </c>
      <c r="C649" s="84"/>
      <c r="D649" s="84"/>
      <c r="E649" s="32" t="s">
        <v>43</v>
      </c>
    </row>
    <row r="650" spans="1:5" ht="23.25">
      <c r="A650" s="44" t="s">
        <v>44</v>
      </c>
      <c r="B650" s="44" t="s">
        <v>44</v>
      </c>
      <c r="C650" s="85"/>
      <c r="D650" s="85"/>
      <c r="E650" s="44" t="s">
        <v>44</v>
      </c>
    </row>
    <row r="651" spans="1:5" ht="23.25">
      <c r="A651" s="5"/>
      <c r="B651" s="5"/>
      <c r="C651" s="35" t="s">
        <v>53</v>
      </c>
      <c r="D651" s="45"/>
      <c r="E651" s="5"/>
    </row>
    <row r="652" spans="1:5" ht="23.25">
      <c r="A652" s="56">
        <v>3885850</v>
      </c>
      <c r="B652" s="37">
        <f>B584+E652</f>
        <v>2657991.78</v>
      </c>
      <c r="C652" s="2" t="s">
        <v>7</v>
      </c>
      <c r="D652" s="57">
        <v>0</v>
      </c>
      <c r="E652" s="37">
        <v>127455.78</v>
      </c>
    </row>
    <row r="653" spans="1:5" ht="23.25">
      <c r="A653" s="56">
        <v>7233270</v>
      </c>
      <c r="B653" s="37">
        <f aca="true" t="shared" si="24" ref="B653:B663">B585+E653</f>
        <v>4860254</v>
      </c>
      <c r="C653" s="2" t="s">
        <v>8</v>
      </c>
      <c r="D653" s="57">
        <v>100</v>
      </c>
      <c r="E653" s="37">
        <v>318105</v>
      </c>
    </row>
    <row r="654" spans="1:5" ht="23.25">
      <c r="A654" s="56">
        <v>641040</v>
      </c>
      <c r="B654" s="37">
        <f t="shared" si="24"/>
        <v>510950</v>
      </c>
      <c r="C654" s="2" t="s">
        <v>12</v>
      </c>
      <c r="D654" s="57">
        <v>120</v>
      </c>
      <c r="E654" s="37">
        <v>51710</v>
      </c>
    </row>
    <row r="655" spans="1:5" ht="23.25">
      <c r="A655" s="56">
        <v>2647440</v>
      </c>
      <c r="B655" s="37">
        <f t="shared" si="24"/>
        <v>2048351</v>
      </c>
      <c r="C655" s="2" t="s">
        <v>13</v>
      </c>
      <c r="D655" s="57">
        <v>130</v>
      </c>
      <c r="E655" s="37">
        <v>202579</v>
      </c>
    </row>
    <row r="656" spans="1:5" ht="23.25">
      <c r="A656" s="56">
        <v>407000</v>
      </c>
      <c r="B656" s="37">
        <f t="shared" si="24"/>
        <v>128072.5</v>
      </c>
      <c r="C656" s="2" t="s">
        <v>9</v>
      </c>
      <c r="D656" s="57">
        <v>200</v>
      </c>
      <c r="E656" s="37">
        <v>27450</v>
      </c>
    </row>
    <row r="657" spans="1:5" ht="23.25">
      <c r="A657" s="56">
        <v>5022000</v>
      </c>
      <c r="B657" s="37">
        <f t="shared" si="24"/>
        <v>2284314.1899999995</v>
      </c>
      <c r="C657" s="2" t="s">
        <v>6</v>
      </c>
      <c r="D657" s="57">
        <v>250</v>
      </c>
      <c r="E657" s="37">
        <v>263318</v>
      </c>
    </row>
    <row r="658" spans="1:5" ht="23.25">
      <c r="A658" s="56">
        <v>2027000</v>
      </c>
      <c r="B658" s="37">
        <f t="shared" si="24"/>
        <v>1319750.07</v>
      </c>
      <c r="C658" s="2" t="s">
        <v>14</v>
      </c>
      <c r="D658" s="57">
        <v>270</v>
      </c>
      <c r="E658" s="37">
        <v>126960.64</v>
      </c>
    </row>
    <row r="659" spans="1:5" ht="23.25">
      <c r="A659" s="58">
        <v>335000</v>
      </c>
      <c r="B659" s="37">
        <f t="shared" si="24"/>
        <v>251016.20999999996</v>
      </c>
      <c r="C659" s="2" t="s">
        <v>15</v>
      </c>
      <c r="D659" s="57">
        <v>300</v>
      </c>
      <c r="E659" s="37">
        <v>56457.67</v>
      </c>
    </row>
    <row r="660" spans="1:5" ht="23.25">
      <c r="A660" s="56">
        <v>1560000</v>
      </c>
      <c r="B660" s="37">
        <f t="shared" si="24"/>
        <v>1476000</v>
      </c>
      <c r="C660" s="2" t="s">
        <v>16</v>
      </c>
      <c r="D660" s="57">
        <v>400</v>
      </c>
      <c r="E660" s="37"/>
    </row>
    <row r="661" spans="1:5" ht="23.25">
      <c r="A661" s="59">
        <v>3721400</v>
      </c>
      <c r="B661" s="37">
        <f t="shared" si="24"/>
        <v>979300</v>
      </c>
      <c r="C661" s="26" t="s">
        <v>17</v>
      </c>
      <c r="D661" s="57">
        <v>450</v>
      </c>
      <c r="E661" s="37">
        <v>780000</v>
      </c>
    </row>
    <row r="662" spans="1:5" ht="23.25">
      <c r="A662" s="60">
        <v>0</v>
      </c>
      <c r="B662" s="37">
        <f t="shared" si="24"/>
        <v>0</v>
      </c>
      <c r="C662" s="2" t="s">
        <v>18</v>
      </c>
      <c r="D662" s="57">
        <v>500</v>
      </c>
      <c r="E662" s="37">
        <v>0</v>
      </c>
    </row>
    <row r="663" spans="1:5" ht="23.25">
      <c r="A663" s="60">
        <v>20000</v>
      </c>
      <c r="B663" s="37">
        <f t="shared" si="24"/>
        <v>0</v>
      </c>
      <c r="C663" s="2" t="s">
        <v>19</v>
      </c>
      <c r="D663" s="57"/>
      <c r="E663" s="61">
        <v>0</v>
      </c>
    </row>
    <row r="664" spans="1:5" ht="24" thickBot="1">
      <c r="A664" s="60"/>
      <c r="B664" s="30">
        <f>SUM(B652:B663)</f>
        <v>16515999.75</v>
      </c>
      <c r="C664" s="2"/>
      <c r="D664" s="57"/>
      <c r="E664" s="30">
        <f>SUM(E652:E663)</f>
        <v>1954036.0899999999</v>
      </c>
    </row>
    <row r="665" spans="1:5" ht="24" thickTop="1">
      <c r="A665" s="56"/>
      <c r="B665" s="37">
        <f aca="true" t="shared" si="25" ref="B665:B670">B597+E665</f>
        <v>892578.95</v>
      </c>
      <c r="C665" s="2" t="s">
        <v>33</v>
      </c>
      <c r="D665" s="57"/>
      <c r="E665" s="36">
        <v>88157.73</v>
      </c>
    </row>
    <row r="666" spans="1:5" ht="23.25">
      <c r="A666" s="56"/>
      <c r="B666" s="37">
        <f t="shared" si="25"/>
        <v>4127718</v>
      </c>
      <c r="C666" s="2" t="s">
        <v>5</v>
      </c>
      <c r="D666" s="57"/>
      <c r="E666" s="37">
        <v>466904</v>
      </c>
    </row>
    <row r="667" spans="1:5" ht="23.25">
      <c r="A667" s="6"/>
      <c r="B667" s="37">
        <f t="shared" si="25"/>
        <v>1820930</v>
      </c>
      <c r="C667" s="2" t="s">
        <v>4</v>
      </c>
      <c r="D667" s="57"/>
      <c r="E667" s="37">
        <v>39450</v>
      </c>
    </row>
    <row r="668" spans="1:5" ht="23.25">
      <c r="A668" s="6"/>
      <c r="B668" s="37">
        <f t="shared" si="25"/>
        <v>1640020.87</v>
      </c>
      <c r="C668" s="2" t="s">
        <v>10</v>
      </c>
      <c r="D668" s="47"/>
      <c r="E668" s="37"/>
    </row>
    <row r="669" spans="1:5" ht="23.25">
      <c r="A669" s="6"/>
      <c r="B669" s="37">
        <f t="shared" si="25"/>
        <v>601140.13</v>
      </c>
      <c r="C669" s="2" t="s">
        <v>83</v>
      </c>
      <c r="D669" s="47"/>
      <c r="E669" s="37"/>
    </row>
    <row r="670" spans="1:5" ht="23.25">
      <c r="A670" s="6"/>
      <c r="B670" s="37">
        <f t="shared" si="25"/>
        <v>30000</v>
      </c>
      <c r="C670" s="2" t="s">
        <v>100</v>
      </c>
      <c r="D670" s="47"/>
      <c r="E670" s="37"/>
    </row>
    <row r="671" spans="1:5" ht="24" thickBot="1">
      <c r="A671" s="6"/>
      <c r="B671" s="30">
        <f>SUM(B665:B670)</f>
        <v>9112387.950000001</v>
      </c>
      <c r="C671" s="2"/>
      <c r="D671" s="53"/>
      <c r="E671" s="30">
        <f>SUM(E665:E670)</f>
        <v>594511.73</v>
      </c>
    </row>
    <row r="672" spans="1:5" ht="24.75" thickBot="1" thickTop="1">
      <c r="A672" s="54">
        <f>SUM(A652:A671)</f>
        <v>27500000</v>
      </c>
      <c r="B672" s="55">
        <f>B664+B671</f>
        <v>25628387.700000003</v>
      </c>
      <c r="C672" s="39" t="s">
        <v>54</v>
      </c>
      <c r="D672" s="39"/>
      <c r="E672" s="55">
        <f>E664+E671</f>
        <v>2548547.82</v>
      </c>
    </row>
    <row r="673" spans="1:5" ht="24" thickTop="1">
      <c r="A673" s="1"/>
      <c r="B673" s="62">
        <f>B642-B672</f>
        <v>6856195.549999997</v>
      </c>
      <c r="C673" s="39" t="s">
        <v>55</v>
      </c>
      <c r="D673" s="3"/>
      <c r="E673" s="63"/>
    </row>
    <row r="674" spans="1:5" ht="23.25">
      <c r="A674" s="1"/>
      <c r="B674" s="51"/>
      <c r="C674" s="39" t="s">
        <v>56</v>
      </c>
      <c r="D674" s="3"/>
      <c r="E674" s="63"/>
    </row>
    <row r="675" spans="1:5" ht="23.25">
      <c r="A675" s="1"/>
      <c r="B675" s="64"/>
      <c r="C675" s="65" t="s">
        <v>57</v>
      </c>
      <c r="D675" s="3"/>
      <c r="E675" s="64">
        <f>E642-E672</f>
        <v>-648897.1299999999</v>
      </c>
    </row>
    <row r="676" spans="1:5" ht="24" thickBot="1">
      <c r="A676" s="1"/>
      <c r="B676" s="30">
        <f>B621+B642-B672</f>
        <v>35163891.92999999</v>
      </c>
      <c r="C676" s="39" t="s">
        <v>58</v>
      </c>
      <c r="D676" s="3"/>
      <c r="E676" s="30">
        <f>E621+E642-E672</f>
        <v>35163891.93</v>
      </c>
    </row>
    <row r="677" ht="20.25" thickTop="1"/>
    <row r="678" ht="23.25">
      <c r="C678" s="2" t="s">
        <v>59</v>
      </c>
    </row>
    <row r="679" ht="23.25">
      <c r="C679" s="2" t="s">
        <v>61</v>
      </c>
    </row>
    <row r="680" ht="23.25">
      <c r="C680" s="2" t="s">
        <v>82</v>
      </c>
    </row>
    <row r="681" spans="1:5" ht="23.25">
      <c r="A681" s="41" t="s">
        <v>21</v>
      </c>
      <c r="B681" s="1"/>
      <c r="C681" s="2"/>
      <c r="D681" s="42" t="s">
        <v>127</v>
      </c>
      <c r="E681" s="1"/>
    </row>
    <row r="682" spans="1:5" ht="23.25">
      <c r="A682" s="1"/>
      <c r="B682" s="1"/>
      <c r="C682" s="2"/>
      <c r="D682" s="3"/>
      <c r="E682" s="1"/>
    </row>
    <row r="683" spans="1:5" ht="23.25">
      <c r="A683" s="86" t="s">
        <v>41</v>
      </c>
      <c r="B683" s="86"/>
      <c r="C683" s="86"/>
      <c r="D683" s="86"/>
      <c r="E683" s="86"/>
    </row>
    <row r="684" spans="1:5" ht="23.25">
      <c r="A684" s="1"/>
      <c r="B684" s="1"/>
      <c r="C684" s="2"/>
      <c r="D684" s="42" t="s">
        <v>90</v>
      </c>
      <c r="E684" s="1"/>
    </row>
    <row r="685" spans="1:5" ht="23.25">
      <c r="A685" s="1"/>
      <c r="B685" s="1"/>
      <c r="C685" s="2"/>
      <c r="D685" s="3"/>
      <c r="E685" s="1"/>
    </row>
    <row r="686" spans="1:5" ht="23.25">
      <c r="A686" s="81" t="s">
        <v>42</v>
      </c>
      <c r="B686" s="82"/>
      <c r="C686" s="83" t="s">
        <v>0</v>
      </c>
      <c r="D686" s="83" t="s">
        <v>1</v>
      </c>
      <c r="E686" s="43" t="s">
        <v>40</v>
      </c>
    </row>
    <row r="687" spans="1:5" ht="23.25">
      <c r="A687" s="32" t="s">
        <v>39</v>
      </c>
      <c r="B687" s="32" t="s">
        <v>43</v>
      </c>
      <c r="C687" s="84"/>
      <c r="D687" s="84"/>
      <c r="E687" s="32" t="s">
        <v>43</v>
      </c>
    </row>
    <row r="688" spans="1:5" ht="23.25">
      <c r="A688" s="44" t="s">
        <v>44</v>
      </c>
      <c r="B688" s="44" t="s">
        <v>44</v>
      </c>
      <c r="C688" s="85"/>
      <c r="D688" s="85"/>
      <c r="E688" s="44" t="s">
        <v>44</v>
      </c>
    </row>
    <row r="689" spans="1:5" ht="23.25">
      <c r="A689" s="5"/>
      <c r="B689" s="5">
        <v>28307696.38</v>
      </c>
      <c r="C689" s="4" t="s">
        <v>45</v>
      </c>
      <c r="D689" s="45"/>
      <c r="E689" s="5">
        <v>35163891.93</v>
      </c>
    </row>
    <row r="690" spans="1:5" ht="23.25">
      <c r="A690" s="46"/>
      <c r="B690" s="6"/>
      <c r="C690" s="4" t="s">
        <v>46</v>
      </c>
      <c r="D690" s="47"/>
      <c r="E690" s="48"/>
    </row>
    <row r="691" spans="1:5" ht="23.25">
      <c r="A691" s="46">
        <v>159800</v>
      </c>
      <c r="B691" s="37">
        <f>B623+E691</f>
        <v>220149.94999999998</v>
      </c>
      <c r="C691" s="2" t="s">
        <v>47</v>
      </c>
      <c r="D691" s="27">
        <v>100</v>
      </c>
      <c r="E691" s="37"/>
    </row>
    <row r="692" spans="1:5" ht="23.25">
      <c r="A692" s="46">
        <v>115000</v>
      </c>
      <c r="B692" s="37">
        <f>B624+E692</f>
        <v>106772.00000000001</v>
      </c>
      <c r="C692" s="2" t="s">
        <v>48</v>
      </c>
      <c r="D692" s="27">
        <v>120</v>
      </c>
      <c r="E692" s="37">
        <v>6914.74</v>
      </c>
    </row>
    <row r="693" spans="1:5" ht="23.25">
      <c r="A693" s="46">
        <v>190500</v>
      </c>
      <c r="B693" s="37">
        <f aca="true" t="shared" si="26" ref="B693:B706">B625+E693</f>
        <v>393534.45000000007</v>
      </c>
      <c r="C693" s="2" t="s">
        <v>49</v>
      </c>
      <c r="D693" s="27">
        <v>200</v>
      </c>
      <c r="E693" s="37">
        <v>41481.03</v>
      </c>
    </row>
    <row r="694" spans="1:5" ht="23.25">
      <c r="A694" s="46">
        <v>20100</v>
      </c>
      <c r="B694" s="37">
        <f t="shared" si="26"/>
        <v>51505</v>
      </c>
      <c r="C694" s="2" t="s">
        <v>20</v>
      </c>
      <c r="D694" s="27">
        <v>300</v>
      </c>
      <c r="E694" s="37">
        <v>2100</v>
      </c>
    </row>
    <row r="695" spans="1:5" ht="23.25">
      <c r="A695" s="49">
        <v>15114600</v>
      </c>
      <c r="B695" s="37">
        <f t="shared" si="26"/>
        <v>14588256.97</v>
      </c>
      <c r="C695" s="2" t="s">
        <v>50</v>
      </c>
      <c r="D695" s="27">
        <v>1000</v>
      </c>
      <c r="E695" s="37">
        <v>233175.34</v>
      </c>
    </row>
    <row r="696" spans="1:5" ht="23.25">
      <c r="A696" s="46">
        <v>11900000</v>
      </c>
      <c r="B696" s="50">
        <f t="shared" si="26"/>
        <v>10532324</v>
      </c>
      <c r="C696" s="26" t="s">
        <v>11</v>
      </c>
      <c r="D696" s="27">
        <v>2000</v>
      </c>
      <c r="E696" s="50"/>
    </row>
    <row r="697" spans="1:5" ht="24" thickBot="1">
      <c r="A697" s="46"/>
      <c r="B697" s="29">
        <f t="shared" si="26"/>
        <v>25892542.37</v>
      </c>
      <c r="C697" s="26"/>
      <c r="D697" s="28"/>
      <c r="E697" s="30">
        <f>SUM(E691:E696)</f>
        <v>283671.11</v>
      </c>
    </row>
    <row r="698" spans="1:5" ht="24" thickTop="1">
      <c r="A698" s="46"/>
      <c r="B698" s="36">
        <f t="shared" si="26"/>
        <v>816118.08</v>
      </c>
      <c r="C698" s="2" t="s">
        <v>33</v>
      </c>
      <c r="D698" s="28"/>
      <c r="E698" s="36">
        <v>64165.09</v>
      </c>
    </row>
    <row r="699" spans="1:5" ht="23.25">
      <c r="A699" s="51"/>
      <c r="B699" s="36">
        <f t="shared" si="26"/>
        <v>124495</v>
      </c>
      <c r="C699" s="2" t="s">
        <v>5</v>
      </c>
      <c r="D699" s="52"/>
      <c r="E699" s="37">
        <v>700</v>
      </c>
    </row>
    <row r="700" spans="1:5" ht="23.25">
      <c r="A700" s="51"/>
      <c r="B700" s="36">
        <f t="shared" si="26"/>
        <v>4852800</v>
      </c>
      <c r="C700" s="2" t="s">
        <v>91</v>
      </c>
      <c r="D700" s="52"/>
      <c r="E700" s="37"/>
    </row>
    <row r="701" spans="1:5" ht="23.25">
      <c r="A701" s="6"/>
      <c r="B701" s="36">
        <f t="shared" si="26"/>
        <v>666000</v>
      </c>
      <c r="C701" s="2" t="s">
        <v>92</v>
      </c>
      <c r="D701" s="47"/>
      <c r="E701" s="37"/>
    </row>
    <row r="702" spans="1:5" ht="23.25">
      <c r="A702" s="6"/>
      <c r="B702" s="36">
        <f t="shared" si="26"/>
        <v>30000</v>
      </c>
      <c r="C702" s="2" t="s">
        <v>93</v>
      </c>
      <c r="D702" s="47"/>
      <c r="E702" s="37"/>
    </row>
    <row r="703" spans="1:5" ht="23.25">
      <c r="A703" s="6"/>
      <c r="B703" s="36">
        <f t="shared" si="26"/>
        <v>406434</v>
      </c>
      <c r="C703" s="2" t="s">
        <v>99</v>
      </c>
      <c r="D703" s="47"/>
      <c r="E703" s="37"/>
    </row>
    <row r="704" spans="1:5" ht="23.25">
      <c r="A704" s="6"/>
      <c r="B704" s="36">
        <f t="shared" si="26"/>
        <v>150</v>
      </c>
      <c r="C704" s="2" t="s">
        <v>8</v>
      </c>
      <c r="D704" s="47"/>
      <c r="E704" s="37"/>
    </row>
    <row r="705" spans="1:5" ht="23.25">
      <c r="A705" s="6"/>
      <c r="B705" s="36">
        <f t="shared" si="26"/>
        <v>3240</v>
      </c>
      <c r="C705" s="2" t="s">
        <v>103</v>
      </c>
      <c r="D705" s="47"/>
      <c r="E705" s="37"/>
    </row>
    <row r="706" spans="1:5" ht="23.25">
      <c r="A706" s="6"/>
      <c r="B706" s="36">
        <f t="shared" si="26"/>
        <v>41340</v>
      </c>
      <c r="C706" s="2" t="s">
        <v>10</v>
      </c>
      <c r="D706" s="47"/>
      <c r="E706" s="37"/>
    </row>
    <row r="707" spans="1:5" ht="23.25">
      <c r="A707" s="6"/>
      <c r="B707" s="36"/>
      <c r="C707" s="2"/>
      <c r="D707" s="47"/>
      <c r="E707" s="37"/>
    </row>
    <row r="708" spans="1:5" ht="23.25">
      <c r="A708" s="6"/>
      <c r="B708" s="36"/>
      <c r="C708" s="2"/>
      <c r="D708" s="47"/>
      <c r="E708" s="50"/>
    </row>
    <row r="709" spans="1:5" ht="24" thickBot="1">
      <c r="A709" s="6"/>
      <c r="B709" s="30">
        <f>SUM(B698:B708)</f>
        <v>6940577.08</v>
      </c>
      <c r="C709" s="31"/>
      <c r="D709" s="53"/>
      <c r="E709" s="30">
        <f>SUM(E698:E708)</f>
        <v>64865.09</v>
      </c>
    </row>
    <row r="710" spans="1:5" ht="24.75" thickBot="1" thickTop="1">
      <c r="A710" s="54">
        <f>SUM(A691:A709)</f>
        <v>27500000</v>
      </c>
      <c r="B710" s="55">
        <f>B697+B709</f>
        <v>32833119.450000003</v>
      </c>
      <c r="C710" s="87" t="s">
        <v>51</v>
      </c>
      <c r="D710" s="88"/>
      <c r="E710" s="55">
        <f>E697+E709</f>
        <v>348536.19999999995</v>
      </c>
    </row>
    <row r="711" spans="1:5" ht="24" thickTop="1">
      <c r="A711" s="66"/>
      <c r="B711" s="34"/>
      <c r="C711" s="33"/>
      <c r="D711" s="33"/>
      <c r="E711" s="34"/>
    </row>
    <row r="712" spans="1:5" ht="23.25">
      <c r="A712" s="66"/>
      <c r="B712" s="34"/>
      <c r="C712" s="33"/>
      <c r="D712" s="33"/>
      <c r="E712" s="34"/>
    </row>
    <row r="713" spans="1:5" ht="23.25">
      <c r="A713" s="66"/>
      <c r="B713" s="34"/>
      <c r="C713" s="33"/>
      <c r="D713" s="33"/>
      <c r="E713" s="34"/>
    </row>
    <row r="714" spans="1:5" ht="23.25">
      <c r="A714" s="66"/>
      <c r="B714" s="34"/>
      <c r="C714" s="33"/>
      <c r="D714" s="33"/>
      <c r="E714" s="34"/>
    </row>
    <row r="715" spans="1:5" ht="23.25">
      <c r="A715" s="1"/>
      <c r="B715" s="1"/>
      <c r="C715" s="3" t="s">
        <v>52</v>
      </c>
      <c r="D715" s="3"/>
      <c r="E715" s="1"/>
    </row>
    <row r="716" spans="1:5" ht="23.25">
      <c r="A716" s="81" t="s">
        <v>42</v>
      </c>
      <c r="B716" s="82"/>
      <c r="C716" s="83" t="s">
        <v>0</v>
      </c>
      <c r="D716" s="83" t="s">
        <v>1</v>
      </c>
      <c r="E716" s="43" t="s">
        <v>40</v>
      </c>
    </row>
    <row r="717" spans="1:5" ht="23.25">
      <c r="A717" s="32" t="s">
        <v>39</v>
      </c>
      <c r="B717" s="32" t="s">
        <v>43</v>
      </c>
      <c r="C717" s="84"/>
      <c r="D717" s="84"/>
      <c r="E717" s="32" t="s">
        <v>43</v>
      </c>
    </row>
    <row r="718" spans="1:5" ht="23.25">
      <c r="A718" s="44" t="s">
        <v>44</v>
      </c>
      <c r="B718" s="44" t="s">
        <v>44</v>
      </c>
      <c r="C718" s="85"/>
      <c r="D718" s="85"/>
      <c r="E718" s="44" t="s">
        <v>44</v>
      </c>
    </row>
    <row r="719" spans="1:5" ht="23.25">
      <c r="A719" s="5"/>
      <c r="B719" s="5"/>
      <c r="C719" s="35" t="s">
        <v>53</v>
      </c>
      <c r="D719" s="45"/>
      <c r="E719" s="5"/>
    </row>
    <row r="720" spans="1:5" ht="23.25">
      <c r="A720" s="56">
        <v>3885850</v>
      </c>
      <c r="B720" s="37">
        <f>B652+E720</f>
        <v>2969491.78</v>
      </c>
      <c r="C720" s="2" t="s">
        <v>7</v>
      </c>
      <c r="D720" s="57">
        <v>0</v>
      </c>
      <c r="E720" s="37">
        <v>311500</v>
      </c>
    </row>
    <row r="721" spans="1:5" ht="23.25">
      <c r="A721" s="56">
        <v>7233270</v>
      </c>
      <c r="B721" s="37">
        <f aca="true" t="shared" si="27" ref="B721:B731">B653+E721</f>
        <v>5244018</v>
      </c>
      <c r="C721" s="2" t="s">
        <v>8</v>
      </c>
      <c r="D721" s="57">
        <v>100</v>
      </c>
      <c r="E721" s="37">
        <v>383764</v>
      </c>
    </row>
    <row r="722" spans="1:5" ht="23.25">
      <c r="A722" s="56">
        <v>641040</v>
      </c>
      <c r="B722" s="37">
        <f t="shared" si="27"/>
        <v>562660</v>
      </c>
      <c r="C722" s="2" t="s">
        <v>12</v>
      </c>
      <c r="D722" s="57">
        <v>120</v>
      </c>
      <c r="E722" s="37">
        <v>51710</v>
      </c>
    </row>
    <row r="723" spans="1:5" ht="23.25">
      <c r="A723" s="56">
        <v>2647440</v>
      </c>
      <c r="B723" s="37">
        <f t="shared" si="27"/>
        <v>2269881</v>
      </c>
      <c r="C723" s="2" t="s">
        <v>13</v>
      </c>
      <c r="D723" s="57">
        <v>130</v>
      </c>
      <c r="E723" s="37">
        <v>221530</v>
      </c>
    </row>
    <row r="724" spans="1:5" ht="23.25">
      <c r="A724" s="56">
        <v>407000</v>
      </c>
      <c r="B724" s="37">
        <f t="shared" si="27"/>
        <v>134022.5</v>
      </c>
      <c r="C724" s="2" t="s">
        <v>9</v>
      </c>
      <c r="D724" s="57">
        <v>200</v>
      </c>
      <c r="E724" s="37">
        <v>5950</v>
      </c>
    </row>
    <row r="725" spans="1:5" ht="23.25">
      <c r="A725" s="56">
        <v>5022000</v>
      </c>
      <c r="B725" s="37">
        <f t="shared" si="27"/>
        <v>2336496.1899999995</v>
      </c>
      <c r="C725" s="2" t="s">
        <v>6</v>
      </c>
      <c r="D725" s="57">
        <v>250</v>
      </c>
      <c r="E725" s="37">
        <v>52182</v>
      </c>
    </row>
    <row r="726" spans="1:5" ht="23.25">
      <c r="A726" s="56">
        <v>2027000</v>
      </c>
      <c r="B726" s="37">
        <f t="shared" si="27"/>
        <v>1429118.1</v>
      </c>
      <c r="C726" s="2" t="s">
        <v>14</v>
      </c>
      <c r="D726" s="57">
        <v>270</v>
      </c>
      <c r="E726" s="37">
        <v>109368.03</v>
      </c>
    </row>
    <row r="727" spans="1:5" ht="23.25">
      <c r="A727" s="58">
        <v>335000</v>
      </c>
      <c r="B727" s="37">
        <f t="shared" si="27"/>
        <v>256000.23999999996</v>
      </c>
      <c r="C727" s="2" t="s">
        <v>15</v>
      </c>
      <c r="D727" s="57">
        <v>300</v>
      </c>
      <c r="E727" s="37">
        <v>4984.03</v>
      </c>
    </row>
    <row r="728" spans="1:5" ht="23.25">
      <c r="A728" s="56">
        <v>1560000</v>
      </c>
      <c r="B728" s="37">
        <f t="shared" si="27"/>
        <v>1476000</v>
      </c>
      <c r="C728" s="2" t="s">
        <v>16</v>
      </c>
      <c r="D728" s="57">
        <v>400</v>
      </c>
      <c r="E728" s="37"/>
    </row>
    <row r="729" spans="1:5" ht="23.25">
      <c r="A729" s="59">
        <v>3721400</v>
      </c>
      <c r="B729" s="37">
        <f t="shared" si="27"/>
        <v>1082500</v>
      </c>
      <c r="C729" s="26" t="s">
        <v>17</v>
      </c>
      <c r="D729" s="57">
        <v>450</v>
      </c>
      <c r="E729" s="37">
        <v>103200</v>
      </c>
    </row>
    <row r="730" spans="1:5" ht="23.25">
      <c r="A730" s="60">
        <v>0</v>
      </c>
      <c r="B730" s="37">
        <f t="shared" si="27"/>
        <v>0</v>
      </c>
      <c r="C730" s="2" t="s">
        <v>18</v>
      </c>
      <c r="D730" s="57">
        <v>500</v>
      </c>
      <c r="E730" s="37">
        <v>0</v>
      </c>
    </row>
    <row r="731" spans="1:5" ht="23.25">
      <c r="A731" s="60">
        <v>20000</v>
      </c>
      <c r="B731" s="37">
        <f t="shared" si="27"/>
        <v>0</v>
      </c>
      <c r="C731" s="2" t="s">
        <v>19</v>
      </c>
      <c r="D731" s="57"/>
      <c r="E731" s="61">
        <v>0</v>
      </c>
    </row>
    <row r="732" spans="1:5" ht="24" thickBot="1">
      <c r="A732" s="60"/>
      <c r="B732" s="30">
        <f>SUM(B720:B731)</f>
        <v>17760187.81</v>
      </c>
      <c r="C732" s="2"/>
      <c r="D732" s="57"/>
      <c r="E732" s="30">
        <f>SUM(E720:E731)</f>
        <v>1244188.06</v>
      </c>
    </row>
    <row r="733" spans="1:5" ht="24" thickTop="1">
      <c r="A733" s="56"/>
      <c r="B733" s="37">
        <f aca="true" t="shared" si="28" ref="B733:B738">B665+E733</f>
        <v>954263.11</v>
      </c>
      <c r="C733" s="2" t="s">
        <v>33</v>
      </c>
      <c r="D733" s="57"/>
      <c r="E733" s="36">
        <v>61684.16</v>
      </c>
    </row>
    <row r="734" spans="1:5" ht="23.25">
      <c r="A734" s="56"/>
      <c r="B734" s="37">
        <f t="shared" si="28"/>
        <v>4597114</v>
      </c>
      <c r="C734" s="2" t="s">
        <v>5</v>
      </c>
      <c r="D734" s="57"/>
      <c r="E734" s="37">
        <v>469396</v>
      </c>
    </row>
    <row r="735" spans="1:5" ht="23.25">
      <c r="A735" s="6"/>
      <c r="B735" s="37">
        <f t="shared" si="28"/>
        <v>1859930</v>
      </c>
      <c r="C735" s="2" t="s">
        <v>4</v>
      </c>
      <c r="D735" s="57"/>
      <c r="E735" s="37">
        <v>39000</v>
      </c>
    </row>
    <row r="736" spans="1:5" ht="23.25">
      <c r="A736" s="6"/>
      <c r="B736" s="37">
        <f t="shared" si="28"/>
        <v>2169019.87</v>
      </c>
      <c r="C736" s="2" t="s">
        <v>10</v>
      </c>
      <c r="D736" s="47"/>
      <c r="E736" s="37">
        <v>528999</v>
      </c>
    </row>
    <row r="737" spans="1:5" ht="23.25">
      <c r="A737" s="6"/>
      <c r="B737" s="37">
        <f t="shared" si="28"/>
        <v>601140.13</v>
      </c>
      <c r="C737" s="2" t="s">
        <v>83</v>
      </c>
      <c r="D737" s="47"/>
      <c r="E737" s="37"/>
    </row>
    <row r="738" spans="1:5" ht="23.25">
      <c r="A738" s="6"/>
      <c r="B738" s="37">
        <f t="shared" si="28"/>
        <v>30000</v>
      </c>
      <c r="C738" s="2" t="s">
        <v>100</v>
      </c>
      <c r="D738" s="47"/>
      <c r="E738" s="37"/>
    </row>
    <row r="739" spans="1:5" ht="24" thickBot="1">
      <c r="A739" s="6"/>
      <c r="B739" s="30">
        <f>SUM(B733:B738)</f>
        <v>10211467.110000001</v>
      </c>
      <c r="C739" s="2"/>
      <c r="D739" s="53"/>
      <c r="E739" s="30">
        <f>SUM(E733:E738)</f>
        <v>1099079.1600000001</v>
      </c>
    </row>
    <row r="740" spans="1:5" ht="24.75" thickBot="1" thickTop="1">
      <c r="A740" s="54">
        <f>SUM(A720:A739)</f>
        <v>27500000</v>
      </c>
      <c r="B740" s="55">
        <f>B732+B739</f>
        <v>27971654.92</v>
      </c>
      <c r="C740" s="39" t="s">
        <v>54</v>
      </c>
      <c r="D740" s="39"/>
      <c r="E740" s="55">
        <f>E732+E739</f>
        <v>2343267.22</v>
      </c>
    </row>
    <row r="741" spans="1:5" ht="24" thickTop="1">
      <c r="A741" s="1"/>
      <c r="B741" s="62">
        <f>B710-B740</f>
        <v>4861464.530000001</v>
      </c>
      <c r="C741" s="39" t="s">
        <v>55</v>
      </c>
      <c r="D741" s="3"/>
      <c r="E741" s="63"/>
    </row>
    <row r="742" spans="1:5" ht="23.25">
      <c r="A742" s="1"/>
      <c r="B742" s="51"/>
      <c r="C742" s="39" t="s">
        <v>56</v>
      </c>
      <c r="D742" s="3"/>
      <c r="E742" s="63"/>
    </row>
    <row r="743" spans="1:5" ht="23.25">
      <c r="A743" s="1"/>
      <c r="B743" s="64"/>
      <c r="C743" s="65" t="s">
        <v>57</v>
      </c>
      <c r="D743" s="3"/>
      <c r="E743" s="64">
        <f>E710-E740</f>
        <v>-1994731.0200000003</v>
      </c>
    </row>
    <row r="744" spans="1:5" ht="24" thickBot="1">
      <c r="A744" s="1"/>
      <c r="B744" s="30">
        <f>B689+B710-B740</f>
        <v>33169160.909999996</v>
      </c>
      <c r="C744" s="39" t="s">
        <v>58</v>
      </c>
      <c r="D744" s="3"/>
      <c r="E744" s="30">
        <f>E689+E710-E740</f>
        <v>33169160.910000004</v>
      </c>
    </row>
    <row r="745" ht="20.25" thickTop="1"/>
    <row r="746" ht="23.25">
      <c r="C746" s="2" t="s">
        <v>59</v>
      </c>
    </row>
    <row r="747" ht="23.25">
      <c r="C747" s="2" t="s">
        <v>61</v>
      </c>
    </row>
    <row r="748" ht="23.25">
      <c r="C748" s="2" t="s">
        <v>82</v>
      </c>
    </row>
    <row r="749" spans="1:5" ht="23.25">
      <c r="A749" s="41" t="s">
        <v>21</v>
      </c>
      <c r="B749" s="1"/>
      <c r="C749" s="2"/>
      <c r="D749" s="42" t="s">
        <v>132</v>
      </c>
      <c r="E749" s="1"/>
    </row>
    <row r="750" spans="1:5" ht="23.25">
      <c r="A750" s="1"/>
      <c r="B750" s="1"/>
      <c r="C750" s="2"/>
      <c r="D750" s="3"/>
      <c r="E750" s="1"/>
    </row>
    <row r="751" spans="1:5" ht="23.25">
      <c r="A751" s="86" t="s">
        <v>41</v>
      </c>
      <c r="B751" s="86"/>
      <c r="C751" s="86"/>
      <c r="D751" s="86"/>
      <c r="E751" s="86"/>
    </row>
    <row r="752" spans="1:5" ht="23.25">
      <c r="A752" s="1"/>
      <c r="B752" s="1"/>
      <c r="C752" s="2"/>
      <c r="D752" s="42" t="s">
        <v>90</v>
      </c>
      <c r="E752" s="1"/>
    </row>
    <row r="753" spans="1:5" ht="23.25">
      <c r="A753" s="1"/>
      <c r="B753" s="1"/>
      <c r="C753" s="2"/>
      <c r="D753" s="3"/>
      <c r="E753" s="1"/>
    </row>
    <row r="754" spans="1:5" ht="23.25">
      <c r="A754" s="81" t="s">
        <v>42</v>
      </c>
      <c r="B754" s="82"/>
      <c r="C754" s="83" t="s">
        <v>0</v>
      </c>
      <c r="D754" s="83" t="s">
        <v>1</v>
      </c>
      <c r="E754" s="43" t="s">
        <v>40</v>
      </c>
    </row>
    <row r="755" spans="1:5" ht="23.25">
      <c r="A755" s="32" t="s">
        <v>39</v>
      </c>
      <c r="B755" s="32" t="s">
        <v>43</v>
      </c>
      <c r="C755" s="84"/>
      <c r="D755" s="84"/>
      <c r="E755" s="32" t="s">
        <v>43</v>
      </c>
    </row>
    <row r="756" spans="1:5" ht="23.25">
      <c r="A756" s="44" t="s">
        <v>44</v>
      </c>
      <c r="B756" s="44" t="s">
        <v>44</v>
      </c>
      <c r="C756" s="85"/>
      <c r="D756" s="85"/>
      <c r="E756" s="44" t="s">
        <v>44</v>
      </c>
    </row>
    <row r="757" spans="1:5" ht="23.25">
      <c r="A757" s="5"/>
      <c r="B757" s="5">
        <v>28307696.38</v>
      </c>
      <c r="C757" s="4" t="s">
        <v>45</v>
      </c>
      <c r="D757" s="45"/>
      <c r="E757" s="5">
        <v>33169160.91</v>
      </c>
    </row>
    <row r="758" spans="1:5" ht="23.25">
      <c r="A758" s="46"/>
      <c r="B758" s="6"/>
      <c r="C758" s="4" t="s">
        <v>46</v>
      </c>
      <c r="D758" s="47"/>
      <c r="E758" s="48"/>
    </row>
    <row r="759" spans="1:5" ht="23.25">
      <c r="A759" s="46">
        <v>159800</v>
      </c>
      <c r="B759" s="37">
        <f>B691+E759</f>
        <v>220149.94999999998</v>
      </c>
      <c r="C759" s="2" t="s">
        <v>47</v>
      </c>
      <c r="D759" s="27">
        <v>100</v>
      </c>
      <c r="E759" s="37"/>
    </row>
    <row r="760" spans="1:5" ht="23.25">
      <c r="A760" s="46">
        <v>115000</v>
      </c>
      <c r="B760" s="37">
        <f>B692+E760</f>
        <v>119490.13000000002</v>
      </c>
      <c r="C760" s="2" t="s">
        <v>48</v>
      </c>
      <c r="D760" s="27">
        <v>120</v>
      </c>
      <c r="E760" s="37">
        <v>12718.13</v>
      </c>
    </row>
    <row r="761" spans="1:5" ht="23.25">
      <c r="A761" s="46">
        <v>190500</v>
      </c>
      <c r="B761" s="37">
        <f aca="true" t="shared" si="29" ref="B761:B774">B693+E761</f>
        <v>465816.8600000001</v>
      </c>
      <c r="C761" s="2" t="s">
        <v>49</v>
      </c>
      <c r="D761" s="27">
        <v>200</v>
      </c>
      <c r="E761" s="37">
        <v>72282.41</v>
      </c>
    </row>
    <row r="762" spans="1:5" ht="23.25">
      <c r="A762" s="46">
        <v>20100</v>
      </c>
      <c r="B762" s="37">
        <f t="shared" si="29"/>
        <v>51745</v>
      </c>
      <c r="C762" s="2" t="s">
        <v>20</v>
      </c>
      <c r="D762" s="27">
        <v>300</v>
      </c>
      <c r="E762" s="37">
        <v>240</v>
      </c>
    </row>
    <row r="763" spans="1:5" ht="23.25">
      <c r="A763" s="49">
        <v>15114600</v>
      </c>
      <c r="B763" s="37">
        <f t="shared" si="29"/>
        <v>17082061.98</v>
      </c>
      <c r="C763" s="2" t="s">
        <v>50</v>
      </c>
      <c r="D763" s="27">
        <v>1000</v>
      </c>
      <c r="E763" s="37">
        <v>2493805.01</v>
      </c>
    </row>
    <row r="764" spans="1:5" ht="23.25">
      <c r="A764" s="46">
        <v>11900000</v>
      </c>
      <c r="B764" s="50">
        <f t="shared" si="29"/>
        <v>10810618</v>
      </c>
      <c r="C764" s="26" t="s">
        <v>11</v>
      </c>
      <c r="D764" s="27">
        <v>2000</v>
      </c>
      <c r="E764" s="50">
        <v>278294</v>
      </c>
    </row>
    <row r="765" spans="1:5" ht="24" thickBot="1">
      <c r="A765" s="46"/>
      <c r="B765" s="29">
        <f t="shared" si="29"/>
        <v>28749881.92</v>
      </c>
      <c r="C765" s="26"/>
      <c r="D765" s="28"/>
      <c r="E765" s="30">
        <f>SUM(E759:E764)</f>
        <v>2857339.55</v>
      </c>
    </row>
    <row r="766" spans="1:5" ht="24" thickTop="1">
      <c r="A766" s="46"/>
      <c r="B766" s="36">
        <f t="shared" si="29"/>
        <v>906873.1599999999</v>
      </c>
      <c r="C766" s="2" t="s">
        <v>33</v>
      </c>
      <c r="D766" s="28"/>
      <c r="E766" s="36">
        <v>90755.08</v>
      </c>
    </row>
    <row r="767" spans="1:5" ht="23.25">
      <c r="A767" s="51"/>
      <c r="B767" s="36">
        <f t="shared" si="29"/>
        <v>124495</v>
      </c>
      <c r="C767" s="2" t="s">
        <v>5</v>
      </c>
      <c r="D767" s="52"/>
      <c r="E767" s="37"/>
    </row>
    <row r="768" spans="1:5" ht="23.25">
      <c r="A768" s="51"/>
      <c r="B768" s="36">
        <f t="shared" si="29"/>
        <v>4852800</v>
      </c>
      <c r="C768" s="2" t="s">
        <v>91</v>
      </c>
      <c r="D768" s="52"/>
      <c r="E768" s="37"/>
    </row>
    <row r="769" spans="1:5" ht="23.25">
      <c r="A769" s="6"/>
      <c r="B769" s="36">
        <f t="shared" si="29"/>
        <v>666000</v>
      </c>
      <c r="C769" s="2" t="s">
        <v>92</v>
      </c>
      <c r="D769" s="47"/>
      <c r="E769" s="37"/>
    </row>
    <row r="770" spans="1:5" ht="23.25">
      <c r="A770" s="6"/>
      <c r="B770" s="36">
        <f t="shared" si="29"/>
        <v>30000</v>
      </c>
      <c r="C770" s="2" t="s">
        <v>93</v>
      </c>
      <c r="D770" s="47"/>
      <c r="E770" s="37"/>
    </row>
    <row r="771" spans="1:5" ht="23.25">
      <c r="A771" s="6"/>
      <c r="B771" s="36">
        <f t="shared" si="29"/>
        <v>595470</v>
      </c>
      <c r="C771" s="2" t="s">
        <v>99</v>
      </c>
      <c r="D771" s="47"/>
      <c r="E771" s="37">
        <v>189036</v>
      </c>
    </row>
    <row r="772" spans="1:5" ht="23.25">
      <c r="A772" s="6"/>
      <c r="B772" s="36">
        <f t="shared" si="29"/>
        <v>150</v>
      </c>
      <c r="C772" s="2" t="s">
        <v>8</v>
      </c>
      <c r="D772" s="47"/>
      <c r="E772" s="37"/>
    </row>
    <row r="773" spans="1:5" ht="23.25">
      <c r="A773" s="6"/>
      <c r="B773" s="36">
        <f t="shared" si="29"/>
        <v>3240</v>
      </c>
      <c r="C773" s="2" t="s">
        <v>103</v>
      </c>
      <c r="D773" s="47"/>
      <c r="E773" s="37"/>
    </row>
    <row r="774" spans="1:5" ht="23.25">
      <c r="A774" s="6"/>
      <c r="B774" s="36">
        <f t="shared" si="29"/>
        <v>57160</v>
      </c>
      <c r="C774" s="2" t="s">
        <v>10</v>
      </c>
      <c r="D774" s="47"/>
      <c r="E774" s="37">
        <v>15820</v>
      </c>
    </row>
    <row r="775" spans="1:5" ht="23.25">
      <c r="A775" s="6"/>
      <c r="B775" s="36">
        <v>10000</v>
      </c>
      <c r="C775" s="2" t="s">
        <v>134</v>
      </c>
      <c r="D775" s="47"/>
      <c r="E775" s="37">
        <v>10000</v>
      </c>
    </row>
    <row r="776" spans="1:5" ht="23.25">
      <c r="A776" s="6"/>
      <c r="B776" s="36"/>
      <c r="C776" s="2"/>
      <c r="D776" s="47"/>
      <c r="E776" s="50"/>
    </row>
    <row r="777" spans="1:5" ht="24" thickBot="1">
      <c r="A777" s="6"/>
      <c r="B777" s="30">
        <f>SUM(B766:B776)</f>
        <v>7246188.16</v>
      </c>
      <c r="C777" s="31"/>
      <c r="D777" s="53"/>
      <c r="E777" s="30">
        <f>SUM(E766:E776)</f>
        <v>305611.08</v>
      </c>
    </row>
    <row r="778" spans="1:5" ht="24.75" thickBot="1" thickTop="1">
      <c r="A778" s="54">
        <f>SUM(A759:A777)</f>
        <v>27500000</v>
      </c>
      <c r="B778" s="55">
        <f>B765+B777</f>
        <v>35996070.08</v>
      </c>
      <c r="C778" s="87" t="s">
        <v>51</v>
      </c>
      <c r="D778" s="88"/>
      <c r="E778" s="55">
        <f>E765+E777</f>
        <v>3162950.63</v>
      </c>
    </row>
    <row r="779" spans="1:5" ht="24" thickTop="1">
      <c r="A779" s="66"/>
      <c r="B779" s="34"/>
      <c r="C779" s="33"/>
      <c r="D779" s="33"/>
      <c r="E779" s="34"/>
    </row>
    <row r="780" spans="1:5" ht="23.25">
      <c r="A780" s="66"/>
      <c r="B780" s="34"/>
      <c r="C780" s="33"/>
      <c r="D780" s="33"/>
      <c r="E780" s="34"/>
    </row>
    <row r="781" spans="1:5" ht="23.25">
      <c r="A781" s="66"/>
      <c r="B781" s="34"/>
      <c r="C781" s="33"/>
      <c r="D781" s="33"/>
      <c r="E781" s="34"/>
    </row>
    <row r="782" spans="1:5" ht="23.25">
      <c r="A782" s="66"/>
      <c r="B782" s="34"/>
      <c r="C782" s="33"/>
      <c r="D782" s="33"/>
      <c r="E782" s="34"/>
    </row>
    <row r="783" spans="1:5" ht="23.25">
      <c r="A783" s="1"/>
      <c r="B783" s="1"/>
      <c r="C783" s="3" t="s">
        <v>52</v>
      </c>
      <c r="D783" s="3"/>
      <c r="E783" s="1"/>
    </row>
    <row r="784" spans="1:5" ht="23.25">
      <c r="A784" s="81" t="s">
        <v>42</v>
      </c>
      <c r="B784" s="82"/>
      <c r="C784" s="83" t="s">
        <v>0</v>
      </c>
      <c r="D784" s="83" t="s">
        <v>1</v>
      </c>
      <c r="E784" s="43" t="s">
        <v>40</v>
      </c>
    </row>
    <row r="785" spans="1:5" ht="23.25">
      <c r="A785" s="32" t="s">
        <v>39</v>
      </c>
      <c r="B785" s="32" t="s">
        <v>43</v>
      </c>
      <c r="C785" s="84"/>
      <c r="D785" s="84"/>
      <c r="E785" s="32" t="s">
        <v>43</v>
      </c>
    </row>
    <row r="786" spans="1:5" ht="23.25">
      <c r="A786" s="44" t="s">
        <v>44</v>
      </c>
      <c r="B786" s="44" t="s">
        <v>44</v>
      </c>
      <c r="C786" s="85"/>
      <c r="D786" s="85"/>
      <c r="E786" s="44" t="s">
        <v>44</v>
      </c>
    </row>
    <row r="787" spans="1:5" ht="23.25">
      <c r="A787" s="5"/>
      <c r="B787" s="5"/>
      <c r="C787" s="35" t="s">
        <v>53</v>
      </c>
      <c r="D787" s="45"/>
      <c r="E787" s="5"/>
    </row>
    <row r="788" spans="1:5" ht="23.25">
      <c r="A788" s="56">
        <v>3885850</v>
      </c>
      <c r="B788" s="37">
        <f>B720+E788</f>
        <v>2994651.78</v>
      </c>
      <c r="C788" s="2" t="s">
        <v>7</v>
      </c>
      <c r="D788" s="57">
        <v>0</v>
      </c>
      <c r="E788" s="37">
        <v>25160</v>
      </c>
    </row>
    <row r="789" spans="1:5" ht="23.25">
      <c r="A789" s="56">
        <v>7233270</v>
      </c>
      <c r="B789" s="37">
        <f aca="true" t="shared" si="30" ref="B789:B799">B721+E789</f>
        <v>5871586</v>
      </c>
      <c r="C789" s="2" t="s">
        <v>8</v>
      </c>
      <c r="D789" s="57">
        <v>100</v>
      </c>
      <c r="E789" s="37">
        <v>627568</v>
      </c>
    </row>
    <row r="790" spans="1:5" ht="23.25">
      <c r="A790" s="56">
        <v>641040</v>
      </c>
      <c r="B790" s="37">
        <f t="shared" si="30"/>
        <v>614370</v>
      </c>
      <c r="C790" s="2" t="s">
        <v>12</v>
      </c>
      <c r="D790" s="57">
        <v>120</v>
      </c>
      <c r="E790" s="37">
        <v>51710</v>
      </c>
    </row>
    <row r="791" spans="1:5" ht="23.25">
      <c r="A791" s="56">
        <v>2647440</v>
      </c>
      <c r="B791" s="37">
        <f t="shared" si="30"/>
        <v>2491411</v>
      </c>
      <c r="C791" s="2" t="s">
        <v>13</v>
      </c>
      <c r="D791" s="57">
        <v>130</v>
      </c>
      <c r="E791" s="37">
        <v>221530</v>
      </c>
    </row>
    <row r="792" spans="1:5" ht="23.25">
      <c r="A792" s="56">
        <v>407000</v>
      </c>
      <c r="B792" s="37">
        <f t="shared" si="30"/>
        <v>170662.5</v>
      </c>
      <c r="C792" s="2" t="s">
        <v>9</v>
      </c>
      <c r="D792" s="57">
        <v>200</v>
      </c>
      <c r="E792" s="37">
        <v>36640</v>
      </c>
    </row>
    <row r="793" spans="1:5" ht="23.25">
      <c r="A793" s="56">
        <v>5022000</v>
      </c>
      <c r="B793" s="37">
        <f t="shared" si="30"/>
        <v>2521486.0699999994</v>
      </c>
      <c r="C793" s="2" t="s">
        <v>6</v>
      </c>
      <c r="D793" s="57">
        <v>250</v>
      </c>
      <c r="E793" s="37">
        <v>184989.88</v>
      </c>
    </row>
    <row r="794" spans="1:5" ht="23.25">
      <c r="A794" s="56">
        <v>2027000</v>
      </c>
      <c r="B794" s="37">
        <f t="shared" si="30"/>
        <v>1983567.29</v>
      </c>
      <c r="C794" s="2" t="s">
        <v>14</v>
      </c>
      <c r="D794" s="57">
        <v>270</v>
      </c>
      <c r="E794" s="37">
        <v>554449.19</v>
      </c>
    </row>
    <row r="795" spans="1:5" ht="23.25">
      <c r="A795" s="58">
        <v>335000</v>
      </c>
      <c r="B795" s="37">
        <f t="shared" si="30"/>
        <v>304918.29</v>
      </c>
      <c r="C795" s="2" t="s">
        <v>15</v>
      </c>
      <c r="D795" s="57">
        <v>300</v>
      </c>
      <c r="E795" s="37">
        <v>48918.05</v>
      </c>
    </row>
    <row r="796" spans="1:5" ht="23.25">
      <c r="A796" s="56">
        <v>1560000</v>
      </c>
      <c r="B796" s="37">
        <f t="shared" si="30"/>
        <v>1476000</v>
      </c>
      <c r="C796" s="2" t="s">
        <v>16</v>
      </c>
      <c r="D796" s="57">
        <v>400</v>
      </c>
      <c r="E796" s="37"/>
    </row>
    <row r="797" spans="1:5" ht="23.25">
      <c r="A797" s="59">
        <v>3721400</v>
      </c>
      <c r="B797" s="37">
        <f t="shared" si="30"/>
        <v>1119590</v>
      </c>
      <c r="C797" s="26" t="s">
        <v>17</v>
      </c>
      <c r="D797" s="57">
        <v>450</v>
      </c>
      <c r="E797" s="37">
        <v>37090</v>
      </c>
    </row>
    <row r="798" spans="1:5" ht="23.25">
      <c r="A798" s="60">
        <v>0</v>
      </c>
      <c r="B798" s="37">
        <f t="shared" si="30"/>
        <v>0</v>
      </c>
      <c r="C798" s="2" t="s">
        <v>18</v>
      </c>
      <c r="D798" s="57">
        <v>500</v>
      </c>
      <c r="E798" s="37">
        <v>0</v>
      </c>
    </row>
    <row r="799" spans="1:5" ht="23.25">
      <c r="A799" s="60">
        <v>20000</v>
      </c>
      <c r="B799" s="37">
        <f t="shared" si="30"/>
        <v>0</v>
      </c>
      <c r="C799" s="2" t="s">
        <v>19</v>
      </c>
      <c r="D799" s="57"/>
      <c r="E799" s="61">
        <v>0</v>
      </c>
    </row>
    <row r="800" spans="1:5" ht="24" thickBot="1">
      <c r="A800" s="60"/>
      <c r="B800" s="30">
        <f>SUM(B788:B799)</f>
        <v>19548242.929999996</v>
      </c>
      <c r="C800" s="2"/>
      <c r="D800" s="57"/>
      <c r="E800" s="30">
        <f>SUM(E788:E799)</f>
        <v>1788055.1199999999</v>
      </c>
    </row>
    <row r="801" spans="1:5" ht="24" thickTop="1">
      <c r="A801" s="56"/>
      <c r="B801" s="37">
        <f>B733+E801</f>
        <v>1081364.78</v>
      </c>
      <c r="C801" s="2" t="s">
        <v>33</v>
      </c>
      <c r="D801" s="57"/>
      <c r="E801" s="36">
        <v>127101.67</v>
      </c>
    </row>
    <row r="802" spans="1:5" ht="23.25">
      <c r="A802" s="56"/>
      <c r="B802" s="37">
        <f>B734+E802</f>
        <v>5115236</v>
      </c>
      <c r="C802" s="2" t="s">
        <v>5</v>
      </c>
      <c r="D802" s="57"/>
      <c r="E802" s="37">
        <v>518122</v>
      </c>
    </row>
    <row r="803" spans="1:5" ht="23.25">
      <c r="A803" s="6"/>
      <c r="B803" s="37">
        <f>B735+E803</f>
        <v>1899830</v>
      </c>
      <c r="C803" s="2" t="s">
        <v>4</v>
      </c>
      <c r="D803" s="57"/>
      <c r="E803" s="37">
        <v>39900</v>
      </c>
    </row>
    <row r="804" spans="1:5" ht="23.25">
      <c r="A804" s="6"/>
      <c r="B804" s="37">
        <f>B736+E804</f>
        <v>2849019.87</v>
      </c>
      <c r="C804" s="2" t="s">
        <v>10</v>
      </c>
      <c r="D804" s="47"/>
      <c r="E804" s="37">
        <v>680000</v>
      </c>
    </row>
    <row r="805" spans="1:5" ht="23.25">
      <c r="A805" s="6"/>
      <c r="B805" s="37">
        <f>B737+E805</f>
        <v>601140.13</v>
      </c>
      <c r="C805" s="2" t="s">
        <v>83</v>
      </c>
      <c r="D805" s="47"/>
      <c r="E805" s="37"/>
    </row>
    <row r="806" spans="1:5" ht="23.25">
      <c r="A806" s="6"/>
      <c r="B806" s="37">
        <v>131100</v>
      </c>
      <c r="C806" s="2" t="s">
        <v>133</v>
      </c>
      <c r="D806" s="47"/>
      <c r="E806" s="37">
        <v>131100</v>
      </c>
    </row>
    <row r="807" spans="1:5" ht="23.25">
      <c r="A807" s="6"/>
      <c r="B807" s="37">
        <f>B738+E807</f>
        <v>30000</v>
      </c>
      <c r="C807" s="2" t="s">
        <v>100</v>
      </c>
      <c r="D807" s="47"/>
      <c r="E807" s="37"/>
    </row>
    <row r="808" spans="1:5" ht="24" thickBot="1">
      <c r="A808" s="6"/>
      <c r="B808" s="30">
        <f>SUM(B801:B807)</f>
        <v>11707690.780000001</v>
      </c>
      <c r="C808" s="2"/>
      <c r="D808" s="53"/>
      <c r="E808" s="30">
        <f>SUM(E801:E807)</f>
        <v>1496223.67</v>
      </c>
    </row>
    <row r="809" spans="1:5" ht="24.75" thickBot="1" thickTop="1">
      <c r="A809" s="54">
        <f>SUM(A788:A808)</f>
        <v>27500000</v>
      </c>
      <c r="B809" s="55">
        <f>B800+B808</f>
        <v>31255933.709999997</v>
      </c>
      <c r="C809" s="39" t="s">
        <v>54</v>
      </c>
      <c r="D809" s="39"/>
      <c r="E809" s="55">
        <f>E800+E808</f>
        <v>3284278.79</v>
      </c>
    </row>
    <row r="810" spans="1:5" ht="24" thickTop="1">
      <c r="A810" s="1"/>
      <c r="B810" s="62">
        <f>B778-B809</f>
        <v>4740136.370000001</v>
      </c>
      <c r="C810" s="39" t="s">
        <v>55</v>
      </c>
      <c r="D810" s="3"/>
      <c r="E810" s="63"/>
    </row>
    <row r="811" spans="1:5" ht="23.25">
      <c r="A811" s="1"/>
      <c r="B811" s="51"/>
      <c r="C811" s="39" t="s">
        <v>56</v>
      </c>
      <c r="D811" s="3"/>
      <c r="E811" s="63"/>
    </row>
    <row r="812" spans="1:5" ht="23.25">
      <c r="A812" s="1"/>
      <c r="B812" s="64"/>
      <c r="C812" s="65" t="s">
        <v>57</v>
      </c>
      <c r="D812" s="3"/>
      <c r="E812" s="64">
        <f>E778-E809</f>
        <v>-121328.16000000015</v>
      </c>
    </row>
    <row r="813" spans="1:5" ht="24" thickBot="1">
      <c r="A813" s="1"/>
      <c r="B813" s="30">
        <f>B757+B778-B809</f>
        <v>33047832.749999996</v>
      </c>
      <c r="C813" s="39" t="s">
        <v>58</v>
      </c>
      <c r="D813" s="3"/>
      <c r="E813" s="30">
        <f>E757+E778-E809</f>
        <v>33047832.75</v>
      </c>
    </row>
    <row r="814" ht="24" thickTop="1">
      <c r="C814" s="2" t="s">
        <v>59</v>
      </c>
    </row>
    <row r="815" ht="23.25">
      <c r="C815" s="2" t="s">
        <v>61</v>
      </c>
    </row>
    <row r="816" ht="23.25">
      <c r="C816" s="2" t="s">
        <v>82</v>
      </c>
    </row>
  </sheetData>
  <sheetProtection/>
  <mergeCells count="96">
    <mergeCell ref="A784:B784"/>
    <mergeCell ref="C784:C786"/>
    <mergeCell ref="D784:D786"/>
    <mergeCell ref="A751:E751"/>
    <mergeCell ref="A754:B754"/>
    <mergeCell ref="C754:C756"/>
    <mergeCell ref="D754:D756"/>
    <mergeCell ref="C778:D778"/>
    <mergeCell ref="A716:B716"/>
    <mergeCell ref="C716:C718"/>
    <mergeCell ref="D716:D718"/>
    <mergeCell ref="A683:E683"/>
    <mergeCell ref="A686:B686"/>
    <mergeCell ref="C686:C688"/>
    <mergeCell ref="D686:D688"/>
    <mergeCell ref="C710:D710"/>
    <mergeCell ref="A580:B580"/>
    <mergeCell ref="C580:C582"/>
    <mergeCell ref="D580:D582"/>
    <mergeCell ref="A547:E547"/>
    <mergeCell ref="A550:B550"/>
    <mergeCell ref="C550:C552"/>
    <mergeCell ref="D550:D552"/>
    <mergeCell ref="C574:D574"/>
    <mergeCell ref="D444:D446"/>
    <mergeCell ref="A411:E411"/>
    <mergeCell ref="A414:B414"/>
    <mergeCell ref="C414:C416"/>
    <mergeCell ref="C438:D438"/>
    <mergeCell ref="A444:B444"/>
    <mergeCell ref="C444:C446"/>
    <mergeCell ref="D414:D416"/>
    <mergeCell ref="A172:B172"/>
    <mergeCell ref="C172:C174"/>
    <mergeCell ref="D172:D174"/>
    <mergeCell ref="A139:E139"/>
    <mergeCell ref="A142:B142"/>
    <mergeCell ref="C142:C144"/>
    <mergeCell ref="D142:D144"/>
    <mergeCell ref="C166:D166"/>
    <mergeCell ref="A36:B36"/>
    <mergeCell ref="C36:C38"/>
    <mergeCell ref="D36:D38"/>
    <mergeCell ref="A3:E3"/>
    <mergeCell ref="A6:B6"/>
    <mergeCell ref="C6:C8"/>
    <mergeCell ref="D6:D8"/>
    <mergeCell ref="C30:D30"/>
    <mergeCell ref="A104:B104"/>
    <mergeCell ref="C104:C106"/>
    <mergeCell ref="D104:D106"/>
    <mergeCell ref="A71:E71"/>
    <mergeCell ref="A74:B74"/>
    <mergeCell ref="C74:C76"/>
    <mergeCell ref="D74:D76"/>
    <mergeCell ref="C98:D98"/>
    <mergeCell ref="A240:B240"/>
    <mergeCell ref="C240:C242"/>
    <mergeCell ref="D240:D242"/>
    <mergeCell ref="A207:E207"/>
    <mergeCell ref="A210:B210"/>
    <mergeCell ref="C210:C212"/>
    <mergeCell ref="D210:D212"/>
    <mergeCell ref="C234:D234"/>
    <mergeCell ref="A308:B308"/>
    <mergeCell ref="C308:C310"/>
    <mergeCell ref="D308:D310"/>
    <mergeCell ref="A275:E275"/>
    <mergeCell ref="A278:B278"/>
    <mergeCell ref="C278:C280"/>
    <mergeCell ref="D278:D280"/>
    <mergeCell ref="C302:D302"/>
    <mergeCell ref="A376:B376"/>
    <mergeCell ref="C376:C378"/>
    <mergeCell ref="D376:D378"/>
    <mergeCell ref="A343:E343"/>
    <mergeCell ref="A346:B346"/>
    <mergeCell ref="C346:C348"/>
    <mergeCell ref="D346:D348"/>
    <mergeCell ref="C370:D370"/>
    <mergeCell ref="A512:B512"/>
    <mergeCell ref="C512:C514"/>
    <mergeCell ref="D512:D514"/>
    <mergeCell ref="A479:E479"/>
    <mergeCell ref="A482:B482"/>
    <mergeCell ref="C482:C484"/>
    <mergeCell ref="D482:D484"/>
    <mergeCell ref="C506:D506"/>
    <mergeCell ref="A648:B648"/>
    <mergeCell ref="C648:C650"/>
    <mergeCell ref="D648:D650"/>
    <mergeCell ref="A615:E615"/>
    <mergeCell ref="A618:B618"/>
    <mergeCell ref="C618:C620"/>
    <mergeCell ref="D618:D620"/>
    <mergeCell ref="C642:D642"/>
  </mergeCells>
  <printOptions/>
  <pageMargins left="0.3937007874015748" right="0.1968503937007874" top="0.31496062992125984" bottom="0.2755905511811024" header="0.07874015748031496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6"/>
  <sheetViews>
    <sheetView zoomScalePageLayoutView="0" workbookViewId="0" topLeftCell="C1">
      <selection activeCell="C4" sqref="C4"/>
    </sheetView>
  </sheetViews>
  <sheetFormatPr defaultColWidth="9.140625" defaultRowHeight="15"/>
  <cols>
    <col min="1" max="1" width="12.140625" style="2" customWidth="1"/>
    <col min="2" max="2" width="33.00390625" style="2" customWidth="1"/>
    <col min="3" max="3" width="17.421875" style="2" customWidth="1"/>
    <col min="4" max="4" width="19.421875" style="2" customWidth="1"/>
    <col min="5" max="16384" width="9.00390625" style="2" customWidth="1"/>
  </cols>
  <sheetData>
    <row r="1" spans="1:4" ht="29.25">
      <c r="A1" s="90" t="s">
        <v>21</v>
      </c>
      <c r="B1" s="90"/>
      <c r="C1" s="90"/>
      <c r="D1" s="90"/>
    </row>
    <row r="2" spans="1:4" ht="29.25">
      <c r="A2" s="90" t="s">
        <v>62</v>
      </c>
      <c r="B2" s="90"/>
      <c r="C2" s="90"/>
      <c r="D2" s="90"/>
    </row>
    <row r="3" spans="1:4" ht="29.25">
      <c r="A3" s="90" t="s">
        <v>80</v>
      </c>
      <c r="B3" s="90"/>
      <c r="C3" s="90"/>
      <c r="D3" s="90"/>
    </row>
    <row r="4" spans="1:4" ht="23.25">
      <c r="A4" s="4" t="s">
        <v>63</v>
      </c>
      <c r="C4" s="39" t="s">
        <v>64</v>
      </c>
      <c r="D4" s="39" t="s">
        <v>65</v>
      </c>
    </row>
    <row r="5" spans="2:4" ht="23.25">
      <c r="B5" s="2" t="s">
        <v>66</v>
      </c>
      <c r="C5" s="1">
        <v>53190.83</v>
      </c>
      <c r="D5" s="1">
        <v>53190.83</v>
      </c>
    </row>
    <row r="6" spans="2:4" ht="23.25">
      <c r="B6" s="2" t="s">
        <v>67</v>
      </c>
      <c r="C6" s="1">
        <v>0</v>
      </c>
      <c r="D6" s="1">
        <v>0</v>
      </c>
    </row>
    <row r="7" spans="2:4" ht="23.25">
      <c r="B7" s="2" t="s">
        <v>68</v>
      </c>
      <c r="C7" s="67">
        <v>41511.53</v>
      </c>
      <c r="D7" s="67">
        <v>41511.53</v>
      </c>
    </row>
    <row r="8" spans="2:4" ht="23.25">
      <c r="B8" s="2" t="s">
        <v>30</v>
      </c>
      <c r="C8" s="67">
        <v>0</v>
      </c>
      <c r="D8" s="67">
        <v>0</v>
      </c>
    </row>
    <row r="9" spans="3:4" ht="23.25">
      <c r="C9" s="1"/>
      <c r="D9" s="1"/>
    </row>
    <row r="10" spans="3:4" ht="23.25">
      <c r="C10" s="1"/>
      <c r="D10" s="1"/>
    </row>
    <row r="11" spans="3:4" ht="23.25">
      <c r="C11" s="1"/>
      <c r="D11" s="1"/>
    </row>
    <row r="12" spans="3:4" ht="23.25">
      <c r="C12" s="1"/>
      <c r="D12" s="1"/>
    </row>
    <row r="13" spans="2:4" ht="26.25" thickBot="1">
      <c r="B13" s="68" t="s">
        <v>38</v>
      </c>
      <c r="C13" s="69">
        <f>SUM(C5:C12)</f>
        <v>94702.36</v>
      </c>
      <c r="D13" s="38">
        <f>SUM(D5:D12)</f>
        <v>94702.36</v>
      </c>
    </row>
    <row r="14" ht="24" thickTop="1">
      <c r="A14" s="4" t="s">
        <v>53</v>
      </c>
    </row>
    <row r="15" spans="2:4" ht="23.25">
      <c r="B15" s="2" t="s">
        <v>69</v>
      </c>
      <c r="C15" s="70">
        <v>769675</v>
      </c>
      <c r="D15" s="70">
        <v>769675</v>
      </c>
    </row>
    <row r="16" spans="2:4" ht="23.25">
      <c r="B16" s="2" t="s">
        <v>70</v>
      </c>
      <c r="C16" s="70">
        <v>37403.01</v>
      </c>
      <c r="D16" s="70">
        <v>37403.01</v>
      </c>
    </row>
    <row r="17" spans="2:4" ht="23.25">
      <c r="B17" s="2" t="s">
        <v>30</v>
      </c>
      <c r="C17" s="70">
        <v>99040</v>
      </c>
      <c r="D17" s="70">
        <v>99040</v>
      </c>
    </row>
    <row r="18" spans="2:4" ht="23.25">
      <c r="B18" s="2" t="s">
        <v>71</v>
      </c>
      <c r="C18" s="70">
        <v>498900</v>
      </c>
      <c r="D18" s="70">
        <v>498900</v>
      </c>
    </row>
    <row r="19" spans="2:4" ht="23.25">
      <c r="B19" s="2" t="s">
        <v>10</v>
      </c>
      <c r="C19" s="70">
        <v>954576.87</v>
      </c>
      <c r="D19" s="70">
        <v>954576.87</v>
      </c>
    </row>
    <row r="20" spans="2:4" ht="23.25">
      <c r="B20" s="2" t="s">
        <v>60</v>
      </c>
      <c r="C20" s="70">
        <v>0</v>
      </c>
      <c r="D20" s="70">
        <v>0</v>
      </c>
    </row>
    <row r="21" spans="3:4" ht="23.25">
      <c r="C21" s="70"/>
      <c r="D21" s="70"/>
    </row>
    <row r="22" spans="3:4" ht="23.25">
      <c r="C22" s="70"/>
      <c r="D22" s="70"/>
    </row>
    <row r="23" spans="2:4" ht="26.25" thickBot="1">
      <c r="B23" s="68" t="s">
        <v>38</v>
      </c>
      <c r="C23" s="71">
        <f>SUM(C15:C22)</f>
        <v>2359594.88</v>
      </c>
      <c r="D23" s="71">
        <f>SUM(D15:D22)</f>
        <v>2359594.88</v>
      </c>
    </row>
    <row r="24" spans="2:4" ht="26.25" thickTop="1">
      <c r="B24" s="68"/>
      <c r="C24" s="72"/>
      <c r="D24" s="72"/>
    </row>
    <row r="25" spans="2:4" ht="24" thickBot="1">
      <c r="B25" s="2" t="s">
        <v>72</v>
      </c>
      <c r="C25" s="73">
        <f>C13-C23</f>
        <v>-2264892.52</v>
      </c>
      <c r="D25" s="73">
        <f>D13-D23</f>
        <v>-2264892.52</v>
      </c>
    </row>
    <row r="26" ht="24" thickTop="1"/>
    <row r="27" spans="2:4" ht="23.25">
      <c r="B27" s="89" t="s">
        <v>73</v>
      </c>
      <c r="C27" s="89"/>
      <c r="D27" s="89"/>
    </row>
    <row r="28" spans="2:4" ht="23.25">
      <c r="B28" s="74"/>
      <c r="C28" s="74"/>
      <c r="D28" s="74"/>
    </row>
    <row r="29" spans="2:4" ht="23.25">
      <c r="B29" s="89" t="s">
        <v>74</v>
      </c>
      <c r="C29" s="89"/>
      <c r="D29" s="89"/>
    </row>
    <row r="30" spans="2:4" ht="23.25">
      <c r="B30" s="89"/>
      <c r="C30" s="89"/>
      <c r="D30" s="89"/>
    </row>
    <row r="31" spans="2:4" ht="23.25">
      <c r="B31" s="89" t="s">
        <v>81</v>
      </c>
      <c r="C31" s="89"/>
      <c r="D31" s="89"/>
    </row>
    <row r="32" spans="2:4" ht="23.25">
      <c r="B32" s="75"/>
      <c r="C32" s="75"/>
      <c r="D32" s="75"/>
    </row>
    <row r="33" spans="2:4" ht="23.25">
      <c r="B33" s="75"/>
      <c r="C33" s="75"/>
      <c r="D33" s="75"/>
    </row>
    <row r="34" spans="1:4" ht="29.25">
      <c r="A34" s="90" t="s">
        <v>21</v>
      </c>
      <c r="B34" s="90"/>
      <c r="C34" s="90"/>
      <c r="D34" s="90"/>
    </row>
    <row r="35" spans="1:4" ht="29.25">
      <c r="A35" s="90" t="s">
        <v>62</v>
      </c>
      <c r="B35" s="90"/>
      <c r="C35" s="90"/>
      <c r="D35" s="90"/>
    </row>
    <row r="36" spans="1:4" ht="29.25">
      <c r="A36" s="90" t="s">
        <v>86</v>
      </c>
      <c r="B36" s="90"/>
      <c r="C36" s="90"/>
      <c r="D36" s="90"/>
    </row>
    <row r="37" spans="1:4" ht="23.25">
      <c r="A37" s="4" t="s">
        <v>63</v>
      </c>
      <c r="C37" s="39" t="s">
        <v>64</v>
      </c>
      <c r="D37" s="39" t="s">
        <v>65</v>
      </c>
    </row>
    <row r="38" spans="2:4" ht="23.25">
      <c r="B38" s="2" t="s">
        <v>66</v>
      </c>
      <c r="C38" s="1">
        <v>1668750.33</v>
      </c>
      <c r="D38" s="1">
        <f>D5+C38</f>
        <v>1721941.1600000001</v>
      </c>
    </row>
    <row r="39" spans="2:4" ht="23.25">
      <c r="B39" s="2" t="s">
        <v>67</v>
      </c>
      <c r="C39" s="1">
        <v>0</v>
      </c>
      <c r="D39" s="1">
        <f>D6+C39</f>
        <v>0</v>
      </c>
    </row>
    <row r="40" spans="2:4" ht="23.25">
      <c r="B40" s="2" t="s">
        <v>68</v>
      </c>
      <c r="C40" s="67">
        <v>32033</v>
      </c>
      <c r="D40" s="1">
        <f>D7+C40</f>
        <v>73544.53</v>
      </c>
    </row>
    <row r="41" spans="2:4" ht="23.25">
      <c r="B41" s="2" t="s">
        <v>30</v>
      </c>
      <c r="C41" s="67">
        <v>0</v>
      </c>
      <c r="D41" s="1">
        <f>D8+C41</f>
        <v>0</v>
      </c>
    </row>
    <row r="42" spans="3:4" ht="23.25">
      <c r="C42" s="1"/>
      <c r="D42" s="1"/>
    </row>
    <row r="43" spans="3:4" ht="23.25">
      <c r="C43" s="1"/>
      <c r="D43" s="1"/>
    </row>
    <row r="44" spans="3:4" ht="23.25">
      <c r="C44" s="1"/>
      <c r="D44" s="1"/>
    </row>
    <row r="45" spans="3:4" ht="23.25">
      <c r="C45" s="1"/>
      <c r="D45" s="1"/>
    </row>
    <row r="46" spans="2:4" ht="26.25" thickBot="1">
      <c r="B46" s="68" t="s">
        <v>38</v>
      </c>
      <c r="C46" s="69">
        <f>SUM(C38:C45)</f>
        <v>1700783.33</v>
      </c>
      <c r="D46" s="38">
        <f>SUM(D38:D45)</f>
        <v>1795485.6900000002</v>
      </c>
    </row>
    <row r="47" ht="24" thickTop="1">
      <c r="A47" s="4" t="s">
        <v>53</v>
      </c>
    </row>
    <row r="48" spans="2:4" ht="23.25">
      <c r="B48" s="2" t="s">
        <v>69</v>
      </c>
      <c r="C48" s="70">
        <v>1458049.87</v>
      </c>
      <c r="D48" s="70">
        <f aca="true" t="shared" si="0" ref="D48:D53">D15+C48</f>
        <v>2227724.87</v>
      </c>
    </row>
    <row r="49" spans="2:4" ht="23.25">
      <c r="B49" s="2" t="s">
        <v>70</v>
      </c>
      <c r="C49" s="70">
        <v>38577.28</v>
      </c>
      <c r="D49" s="70">
        <f t="shared" si="0"/>
        <v>75980.29000000001</v>
      </c>
    </row>
    <row r="50" spans="2:4" ht="23.25">
      <c r="B50" s="2" t="s">
        <v>30</v>
      </c>
      <c r="C50" s="70">
        <v>220724</v>
      </c>
      <c r="D50" s="70">
        <f t="shared" si="0"/>
        <v>319764</v>
      </c>
    </row>
    <row r="51" spans="2:4" ht="23.25">
      <c r="B51" s="2" t="s">
        <v>71</v>
      </c>
      <c r="C51" s="70">
        <v>496460</v>
      </c>
      <c r="D51" s="70">
        <f t="shared" si="0"/>
        <v>995360</v>
      </c>
    </row>
    <row r="52" spans="2:4" ht="23.25">
      <c r="B52" s="2" t="s">
        <v>10</v>
      </c>
      <c r="C52" s="70"/>
      <c r="D52" s="70">
        <f t="shared" si="0"/>
        <v>954576.87</v>
      </c>
    </row>
    <row r="53" spans="2:4" ht="23.25">
      <c r="B53" s="2" t="s">
        <v>60</v>
      </c>
      <c r="C53" s="70">
        <v>601140.13</v>
      </c>
      <c r="D53" s="70">
        <f t="shared" si="0"/>
        <v>601140.13</v>
      </c>
    </row>
    <row r="54" spans="3:4" ht="23.25">
      <c r="C54" s="70"/>
      <c r="D54" s="70"/>
    </row>
    <row r="55" spans="3:4" ht="23.25">
      <c r="C55" s="70"/>
      <c r="D55" s="70"/>
    </row>
    <row r="56" spans="2:4" ht="26.25" thickBot="1">
      <c r="B56" s="68" t="s">
        <v>38</v>
      </c>
      <c r="C56" s="71">
        <f>SUM(C48:C55)</f>
        <v>2814951.2800000003</v>
      </c>
      <c r="D56" s="71">
        <f>SUM(D48:D55)</f>
        <v>5174546.16</v>
      </c>
    </row>
    <row r="57" spans="2:4" ht="26.25" thickTop="1">
      <c r="B57" s="68"/>
      <c r="C57" s="72"/>
      <c r="D57" s="72"/>
    </row>
    <row r="58" spans="2:4" ht="24" thickBot="1">
      <c r="B58" s="2" t="s">
        <v>72</v>
      </c>
      <c r="C58" s="73">
        <f>C46-C56</f>
        <v>-1114167.9500000002</v>
      </c>
      <c r="D58" s="73">
        <f>D46-D56</f>
        <v>-3379060.4699999997</v>
      </c>
    </row>
    <row r="59" ht="24" thickTop="1"/>
    <row r="60" spans="2:4" ht="23.25">
      <c r="B60" s="89" t="s">
        <v>73</v>
      </c>
      <c r="C60" s="89"/>
      <c r="D60" s="89"/>
    </row>
    <row r="61" spans="2:4" ht="23.25">
      <c r="B61" s="74"/>
      <c r="C61" s="74"/>
      <c r="D61" s="74"/>
    </row>
    <row r="62" spans="2:4" ht="23.25">
      <c r="B62" s="89" t="s">
        <v>74</v>
      </c>
      <c r="C62" s="89"/>
      <c r="D62" s="89"/>
    </row>
    <row r="63" spans="2:4" ht="23.25">
      <c r="B63" s="89"/>
      <c r="C63" s="89"/>
      <c r="D63" s="89"/>
    </row>
    <row r="64" spans="2:4" ht="23.25">
      <c r="B64" s="89" t="s">
        <v>81</v>
      </c>
      <c r="C64" s="89"/>
      <c r="D64" s="89"/>
    </row>
    <row r="65" spans="2:4" ht="23.25">
      <c r="B65" s="75"/>
      <c r="C65" s="75"/>
      <c r="D65" s="75"/>
    </row>
    <row r="66" spans="2:4" ht="23.25">
      <c r="B66" s="75"/>
      <c r="C66" s="75"/>
      <c r="D66" s="75"/>
    </row>
    <row r="67" spans="1:4" ht="29.25">
      <c r="A67" s="90" t="s">
        <v>21</v>
      </c>
      <c r="B67" s="90"/>
      <c r="C67" s="90"/>
      <c r="D67" s="90"/>
    </row>
    <row r="68" spans="1:4" ht="29.25">
      <c r="A68" s="90" t="s">
        <v>62</v>
      </c>
      <c r="B68" s="90"/>
      <c r="C68" s="90"/>
      <c r="D68" s="90"/>
    </row>
    <row r="69" spans="1:4" ht="29.25">
      <c r="A69" s="90" t="s">
        <v>94</v>
      </c>
      <c r="B69" s="90"/>
      <c r="C69" s="90"/>
      <c r="D69" s="90"/>
    </row>
    <row r="70" spans="1:4" ht="23.25">
      <c r="A70" s="4" t="s">
        <v>63</v>
      </c>
      <c r="C70" s="39" t="s">
        <v>64</v>
      </c>
      <c r="D70" s="39" t="s">
        <v>65</v>
      </c>
    </row>
    <row r="71" spans="2:4" ht="23.25">
      <c r="B71" s="2" t="s">
        <v>66</v>
      </c>
      <c r="C71" s="1">
        <v>18813.7</v>
      </c>
      <c r="D71" s="1">
        <f aca="true" t="shared" si="1" ref="D71:D76">D38+C71</f>
        <v>1740754.86</v>
      </c>
    </row>
    <row r="72" spans="2:4" ht="23.25">
      <c r="B72" s="2" t="s">
        <v>67</v>
      </c>
      <c r="C72" s="1">
        <v>10027364</v>
      </c>
      <c r="D72" s="1">
        <f t="shared" si="1"/>
        <v>10027364</v>
      </c>
    </row>
    <row r="73" spans="2:4" ht="23.25">
      <c r="B73" s="2" t="s">
        <v>68</v>
      </c>
      <c r="C73" s="67">
        <v>36651.39</v>
      </c>
      <c r="D73" s="1">
        <f t="shared" si="1"/>
        <v>110195.92</v>
      </c>
    </row>
    <row r="74" spans="2:4" ht="23.25">
      <c r="B74" s="2" t="s">
        <v>30</v>
      </c>
      <c r="C74" s="67">
        <v>12900</v>
      </c>
      <c r="D74" s="1">
        <f t="shared" si="1"/>
        <v>12900</v>
      </c>
    </row>
    <row r="75" spans="2:4" ht="23.25">
      <c r="B75" s="2" t="s">
        <v>95</v>
      </c>
      <c r="C75" s="1">
        <v>2703900</v>
      </c>
      <c r="D75" s="1">
        <f t="shared" si="1"/>
        <v>2703900</v>
      </c>
    </row>
    <row r="76" spans="2:4" ht="23.25">
      <c r="B76" s="2" t="s">
        <v>96</v>
      </c>
      <c r="C76" s="1">
        <v>30000</v>
      </c>
      <c r="D76" s="1">
        <f t="shared" si="1"/>
        <v>30000</v>
      </c>
    </row>
    <row r="77" spans="3:4" ht="23.25">
      <c r="C77" s="1"/>
      <c r="D77" s="1"/>
    </row>
    <row r="78" spans="3:4" ht="23.25">
      <c r="C78" s="1"/>
      <c r="D78" s="1"/>
    </row>
    <row r="79" spans="2:4" ht="26.25" thickBot="1">
      <c r="B79" s="68" t="s">
        <v>38</v>
      </c>
      <c r="C79" s="69">
        <f>SUM(C71:C78)</f>
        <v>12829629.09</v>
      </c>
      <c r="D79" s="38">
        <f>SUM(D71:D78)</f>
        <v>14625114.78</v>
      </c>
    </row>
    <row r="80" ht="24" thickTop="1">
      <c r="A80" s="4" t="s">
        <v>53</v>
      </c>
    </row>
    <row r="81" spans="2:4" ht="23.25">
      <c r="B81" s="2" t="s">
        <v>69</v>
      </c>
      <c r="C81" s="70">
        <f>1801114.26-204000</f>
        <v>1597114.26</v>
      </c>
      <c r="D81" s="70">
        <f aca="true" t="shared" si="2" ref="D81:D86">D48+C81</f>
        <v>3824839.13</v>
      </c>
    </row>
    <row r="82" spans="2:4" ht="23.25">
      <c r="B82" s="2" t="s">
        <v>70</v>
      </c>
      <c r="C82" s="70">
        <v>51028.75</v>
      </c>
      <c r="D82" s="70">
        <f t="shared" si="2"/>
        <v>127009.04000000001</v>
      </c>
    </row>
    <row r="83" spans="2:4" ht="23.25">
      <c r="B83" s="2" t="s">
        <v>30</v>
      </c>
      <c r="C83" s="70">
        <f>43300+204000</f>
        <v>247300</v>
      </c>
      <c r="D83" s="70">
        <f t="shared" si="2"/>
        <v>567064</v>
      </c>
    </row>
    <row r="84" spans="2:4" ht="23.25">
      <c r="B84" s="2" t="s">
        <v>71</v>
      </c>
      <c r="C84" s="70">
        <v>495460</v>
      </c>
      <c r="D84" s="70">
        <f t="shared" si="2"/>
        <v>1490820</v>
      </c>
    </row>
    <row r="85" spans="2:4" ht="23.25">
      <c r="B85" s="2" t="s">
        <v>10</v>
      </c>
      <c r="C85" s="70"/>
      <c r="D85" s="70">
        <f t="shared" si="2"/>
        <v>954576.87</v>
      </c>
    </row>
    <row r="86" spans="2:4" ht="23.25">
      <c r="B86" s="2" t="s">
        <v>60</v>
      </c>
      <c r="C86" s="70"/>
      <c r="D86" s="70">
        <f t="shared" si="2"/>
        <v>601140.13</v>
      </c>
    </row>
    <row r="87" spans="3:4" ht="23.25">
      <c r="C87" s="70"/>
      <c r="D87" s="70"/>
    </row>
    <row r="88" spans="3:4" ht="23.25">
      <c r="C88" s="70"/>
      <c r="D88" s="70"/>
    </row>
    <row r="89" spans="2:4" ht="26.25" thickBot="1">
      <c r="B89" s="68" t="s">
        <v>38</v>
      </c>
      <c r="C89" s="71">
        <f>SUM(C81:C88)</f>
        <v>2390903.01</v>
      </c>
      <c r="D89" s="71">
        <f>SUM(D81:D88)</f>
        <v>7565449.17</v>
      </c>
    </row>
    <row r="90" spans="2:4" ht="26.25" thickTop="1">
      <c r="B90" s="68"/>
      <c r="C90" s="72"/>
      <c r="D90" s="72"/>
    </row>
    <row r="91" spans="2:4" ht="24" thickBot="1">
      <c r="B91" s="2" t="s">
        <v>72</v>
      </c>
      <c r="C91" s="73">
        <f>C79-C89</f>
        <v>10438726.08</v>
      </c>
      <c r="D91" s="73">
        <f>D79-D89</f>
        <v>7059665.609999999</v>
      </c>
    </row>
    <row r="92" ht="24" thickTop="1"/>
    <row r="93" spans="2:4" ht="23.25">
      <c r="B93" s="89" t="s">
        <v>73</v>
      </c>
      <c r="C93" s="89"/>
      <c r="D93" s="89"/>
    </row>
    <row r="94" spans="2:4" ht="23.25">
      <c r="B94" s="74"/>
      <c r="C94" s="74"/>
      <c r="D94" s="74"/>
    </row>
    <row r="95" spans="2:4" ht="23.25">
      <c r="B95" s="89" t="s">
        <v>74</v>
      </c>
      <c r="C95" s="89"/>
      <c r="D95" s="89"/>
    </row>
    <row r="96" spans="2:4" ht="23.25">
      <c r="B96" s="89"/>
      <c r="C96" s="89"/>
      <c r="D96" s="89"/>
    </row>
    <row r="97" spans="2:4" ht="23.25">
      <c r="B97" s="89" t="s">
        <v>81</v>
      </c>
      <c r="C97" s="89"/>
      <c r="D97" s="89"/>
    </row>
    <row r="98" spans="2:4" ht="23.25">
      <c r="B98" s="75"/>
      <c r="C98" s="75"/>
      <c r="D98" s="75"/>
    </row>
    <row r="99" spans="2:4" ht="23.25">
      <c r="B99" s="75"/>
      <c r="C99" s="75"/>
      <c r="D99" s="75"/>
    </row>
    <row r="100" spans="1:4" ht="29.25">
      <c r="A100" s="90" t="s">
        <v>21</v>
      </c>
      <c r="B100" s="90"/>
      <c r="C100" s="90"/>
      <c r="D100" s="90"/>
    </row>
    <row r="101" spans="1:4" ht="29.25">
      <c r="A101" s="90" t="s">
        <v>62</v>
      </c>
      <c r="B101" s="90"/>
      <c r="C101" s="90"/>
      <c r="D101" s="90"/>
    </row>
    <row r="102" spans="1:4" ht="29.25">
      <c r="A102" s="90" t="s">
        <v>101</v>
      </c>
      <c r="B102" s="90"/>
      <c r="C102" s="90"/>
      <c r="D102" s="90"/>
    </row>
    <row r="103" spans="1:4" ht="23.25">
      <c r="A103" s="4" t="s">
        <v>63</v>
      </c>
      <c r="C103" s="39" t="s">
        <v>64</v>
      </c>
      <c r="D103" s="39" t="s">
        <v>65</v>
      </c>
    </row>
    <row r="104" spans="2:4" ht="23.25">
      <c r="B104" s="2" t="s">
        <v>66</v>
      </c>
      <c r="C104" s="1">
        <v>2734373.79</v>
      </c>
      <c r="D104" s="1">
        <f aca="true" t="shared" si="3" ref="D104:D109">D71+C104</f>
        <v>4475128.65</v>
      </c>
    </row>
    <row r="105" spans="2:4" ht="23.25">
      <c r="B105" s="2" t="s">
        <v>67</v>
      </c>
      <c r="C105" s="1">
        <v>504960</v>
      </c>
      <c r="D105" s="1">
        <f t="shared" si="3"/>
        <v>10532324</v>
      </c>
    </row>
    <row r="106" spans="2:4" ht="23.25">
      <c r="B106" s="2" t="s">
        <v>68</v>
      </c>
      <c r="C106" s="67">
        <v>35159.32</v>
      </c>
      <c r="D106" s="1">
        <f t="shared" si="3"/>
        <v>145355.24</v>
      </c>
    </row>
    <row r="107" spans="2:4" ht="23.25">
      <c r="B107" s="2" t="s">
        <v>30</v>
      </c>
      <c r="C107" s="67">
        <v>38800</v>
      </c>
      <c r="D107" s="1">
        <f t="shared" si="3"/>
        <v>51700</v>
      </c>
    </row>
    <row r="108" spans="2:4" ht="23.25">
      <c r="B108" s="2" t="s">
        <v>95</v>
      </c>
      <c r="C108" s="1">
        <v>120000</v>
      </c>
      <c r="D108" s="1">
        <f t="shared" si="3"/>
        <v>2823900</v>
      </c>
    </row>
    <row r="109" spans="2:4" ht="23.25">
      <c r="B109" s="2" t="s">
        <v>96</v>
      </c>
      <c r="C109" s="1"/>
      <c r="D109" s="1">
        <f t="shared" si="3"/>
        <v>30000</v>
      </c>
    </row>
    <row r="110" spans="3:4" ht="23.25">
      <c r="C110" s="1"/>
      <c r="D110" s="1"/>
    </row>
    <row r="111" spans="3:4" ht="23.25">
      <c r="C111" s="1"/>
      <c r="D111" s="1"/>
    </row>
    <row r="112" spans="2:4" ht="26.25" thickBot="1">
      <c r="B112" s="68" t="s">
        <v>38</v>
      </c>
      <c r="C112" s="69">
        <f>SUM(C104:C111)</f>
        <v>3433293.11</v>
      </c>
      <c r="D112" s="38">
        <f>SUM(D104:D111)</f>
        <v>18058407.89</v>
      </c>
    </row>
    <row r="113" ht="24" thickTop="1">
      <c r="A113" s="4" t="s">
        <v>53</v>
      </c>
    </row>
    <row r="114" spans="2:4" ht="23.25">
      <c r="B114" s="2" t="s">
        <v>69</v>
      </c>
      <c r="C114" s="70">
        <v>2146071.16</v>
      </c>
      <c r="D114" s="70">
        <f>D81+C114</f>
        <v>5970910.29</v>
      </c>
    </row>
    <row r="115" spans="2:4" ht="23.25">
      <c r="B115" s="2" t="s">
        <v>70</v>
      </c>
      <c r="C115" s="70">
        <v>49623.64</v>
      </c>
      <c r="D115" s="70">
        <f aca="true" t="shared" si="4" ref="D115:D120">D82+C115</f>
        <v>176632.68</v>
      </c>
    </row>
    <row r="116" spans="2:4" ht="23.25">
      <c r="B116" s="2" t="s">
        <v>30</v>
      </c>
      <c r="C116" s="70">
        <v>465500</v>
      </c>
      <c r="D116" s="70">
        <f t="shared" si="4"/>
        <v>1032564</v>
      </c>
    </row>
    <row r="117" spans="2:4" ht="23.25">
      <c r="B117" s="2" t="s">
        <v>71</v>
      </c>
      <c r="C117" s="70">
        <v>39360</v>
      </c>
      <c r="D117" s="70">
        <f t="shared" si="4"/>
        <v>1530180</v>
      </c>
    </row>
    <row r="118" spans="2:4" ht="23.25">
      <c r="B118" s="2" t="s">
        <v>10</v>
      </c>
      <c r="C118" s="70"/>
      <c r="D118" s="70">
        <f t="shared" si="4"/>
        <v>954576.87</v>
      </c>
    </row>
    <row r="119" spans="2:4" ht="23.25">
      <c r="B119" s="2" t="s">
        <v>60</v>
      </c>
      <c r="C119" s="70"/>
      <c r="D119" s="70">
        <f t="shared" si="4"/>
        <v>601140.13</v>
      </c>
    </row>
    <row r="120" spans="2:4" ht="23.25">
      <c r="B120" s="2" t="s">
        <v>102</v>
      </c>
      <c r="C120" s="70">
        <v>30000</v>
      </c>
      <c r="D120" s="70">
        <f t="shared" si="4"/>
        <v>30000</v>
      </c>
    </row>
    <row r="121" spans="3:4" ht="23.25">
      <c r="C121" s="70"/>
      <c r="D121" s="70"/>
    </row>
    <row r="122" spans="2:4" ht="26.25" thickBot="1">
      <c r="B122" s="68" t="s">
        <v>38</v>
      </c>
      <c r="C122" s="71">
        <f>SUM(C114:C121)</f>
        <v>2730554.8000000003</v>
      </c>
      <c r="D122" s="71">
        <f>SUM(D114:D121)</f>
        <v>10296003.969999999</v>
      </c>
    </row>
    <row r="123" spans="2:4" ht="26.25" thickTop="1">
      <c r="B123" s="68"/>
      <c r="C123" s="72"/>
      <c r="D123" s="72"/>
    </row>
    <row r="124" spans="2:4" ht="24" thickBot="1">
      <c r="B124" s="2" t="s">
        <v>72</v>
      </c>
      <c r="C124" s="73">
        <f>C112-C122</f>
        <v>702738.3099999996</v>
      </c>
      <c r="D124" s="73">
        <f>D112-D122</f>
        <v>7762403.920000002</v>
      </c>
    </row>
    <row r="125" ht="24" thickTop="1"/>
    <row r="126" spans="2:4" ht="23.25">
      <c r="B126" s="89" t="s">
        <v>73</v>
      </c>
      <c r="C126" s="89"/>
      <c r="D126" s="89"/>
    </row>
    <row r="127" spans="2:4" ht="23.25">
      <c r="B127" s="74"/>
      <c r="C127" s="74"/>
      <c r="D127" s="74"/>
    </row>
    <row r="128" spans="2:4" ht="23.25">
      <c r="B128" s="89" t="s">
        <v>74</v>
      </c>
      <c r="C128" s="89"/>
      <c r="D128" s="89"/>
    </row>
    <row r="129" spans="2:4" ht="23.25">
      <c r="B129" s="89"/>
      <c r="C129" s="89"/>
      <c r="D129" s="89"/>
    </row>
    <row r="130" spans="2:4" ht="23.25">
      <c r="B130" s="89" t="s">
        <v>81</v>
      </c>
      <c r="C130" s="89"/>
      <c r="D130" s="89"/>
    </row>
    <row r="131" spans="2:4" ht="23.25">
      <c r="B131" s="75"/>
      <c r="C131" s="75"/>
      <c r="D131" s="75"/>
    </row>
    <row r="132" spans="2:4" ht="23.25">
      <c r="B132" s="75"/>
      <c r="C132" s="75"/>
      <c r="D132" s="75"/>
    </row>
    <row r="133" spans="1:4" ht="29.25">
      <c r="A133" s="90" t="s">
        <v>21</v>
      </c>
      <c r="B133" s="90"/>
      <c r="C133" s="90"/>
      <c r="D133" s="90"/>
    </row>
    <row r="134" spans="1:4" ht="29.25">
      <c r="A134" s="90" t="s">
        <v>62</v>
      </c>
      <c r="B134" s="90"/>
      <c r="C134" s="90"/>
      <c r="D134" s="90"/>
    </row>
    <row r="135" spans="1:4" ht="29.25">
      <c r="A135" s="90" t="s">
        <v>106</v>
      </c>
      <c r="B135" s="90"/>
      <c r="C135" s="90"/>
      <c r="D135" s="90"/>
    </row>
    <row r="136" spans="1:4" ht="23.25">
      <c r="A136" s="4" t="s">
        <v>63</v>
      </c>
      <c r="C136" s="39" t="s">
        <v>64</v>
      </c>
      <c r="D136" s="39" t="s">
        <v>65</v>
      </c>
    </row>
    <row r="137" spans="2:4" ht="23.25">
      <c r="B137" s="2" t="s">
        <v>66</v>
      </c>
      <c r="C137" s="1">
        <v>1680005.72</v>
      </c>
      <c r="D137" s="1">
        <f aca="true" t="shared" si="5" ref="D137:D142">D104+C137</f>
        <v>6155134.37</v>
      </c>
    </row>
    <row r="138" spans="2:4" ht="23.25">
      <c r="B138" s="2" t="s">
        <v>67</v>
      </c>
      <c r="C138" s="1"/>
      <c r="D138" s="1">
        <f t="shared" si="5"/>
        <v>10532324</v>
      </c>
    </row>
    <row r="139" spans="2:4" ht="23.25">
      <c r="B139" s="2" t="s">
        <v>68</v>
      </c>
      <c r="C139" s="67">
        <v>91732.09</v>
      </c>
      <c r="D139" s="1">
        <f t="shared" si="5"/>
        <v>237087.33</v>
      </c>
    </row>
    <row r="140" spans="2:4" ht="23.25">
      <c r="B140" s="2" t="s">
        <v>30</v>
      </c>
      <c r="C140" s="67"/>
      <c r="D140" s="1">
        <f t="shared" si="5"/>
        <v>51700</v>
      </c>
    </row>
    <row r="141" spans="2:4" ht="23.25">
      <c r="B141" s="2" t="s">
        <v>95</v>
      </c>
      <c r="C141" s="1">
        <v>37530</v>
      </c>
      <c r="D141" s="1">
        <f t="shared" si="5"/>
        <v>2861430</v>
      </c>
    </row>
    <row r="142" spans="2:4" ht="23.25">
      <c r="B142" s="2" t="s">
        <v>96</v>
      </c>
      <c r="C142" s="1"/>
      <c r="D142" s="1">
        <f t="shared" si="5"/>
        <v>30000</v>
      </c>
    </row>
    <row r="143" spans="2:4" ht="23.25">
      <c r="B143" s="2" t="s">
        <v>8</v>
      </c>
      <c r="C143" s="1">
        <v>150</v>
      </c>
      <c r="D143" s="1">
        <v>150</v>
      </c>
    </row>
    <row r="144" spans="2:4" ht="23.25">
      <c r="B144" s="2" t="s">
        <v>6</v>
      </c>
      <c r="C144" s="1">
        <v>3000</v>
      </c>
      <c r="D144" s="1">
        <v>3000</v>
      </c>
    </row>
    <row r="145" spans="2:4" ht="26.25" thickBot="1">
      <c r="B145" s="68" t="s">
        <v>38</v>
      </c>
      <c r="C145" s="69">
        <f>SUM(C137:C144)</f>
        <v>1812417.81</v>
      </c>
      <c r="D145" s="38">
        <f>SUM(D137:D144)</f>
        <v>19870825.7</v>
      </c>
    </row>
    <row r="146" ht="24" thickTop="1">
      <c r="A146" s="4" t="s">
        <v>53</v>
      </c>
    </row>
    <row r="147" spans="2:4" ht="23.25">
      <c r="B147" s="2" t="s">
        <v>69</v>
      </c>
      <c r="C147" s="70">
        <v>2380279.37</v>
      </c>
      <c r="D147" s="70">
        <f>D114+C147</f>
        <v>8351189.66</v>
      </c>
    </row>
    <row r="148" spans="2:4" ht="23.25">
      <c r="B148" s="2" t="s">
        <v>70</v>
      </c>
      <c r="C148" s="70">
        <v>99199.76</v>
      </c>
      <c r="D148" s="70">
        <f aca="true" t="shared" si="6" ref="D148:D153">D115+C148</f>
        <v>275832.44</v>
      </c>
    </row>
    <row r="149" spans="2:4" ht="23.25">
      <c r="B149" s="2" t="s">
        <v>30</v>
      </c>
      <c r="C149" s="70">
        <v>951840</v>
      </c>
      <c r="D149" s="70">
        <f t="shared" si="6"/>
        <v>1984404</v>
      </c>
    </row>
    <row r="150" spans="2:4" ht="23.25">
      <c r="B150" s="2" t="s">
        <v>71</v>
      </c>
      <c r="C150" s="70">
        <v>94400</v>
      </c>
      <c r="D150" s="70">
        <f t="shared" si="6"/>
        <v>1624580</v>
      </c>
    </row>
    <row r="151" spans="2:4" ht="23.25">
      <c r="B151" s="2" t="s">
        <v>10</v>
      </c>
      <c r="C151" s="70">
        <v>272444</v>
      </c>
      <c r="D151" s="70">
        <f t="shared" si="6"/>
        <v>1227020.87</v>
      </c>
    </row>
    <row r="152" spans="2:4" ht="23.25">
      <c r="B152" s="2" t="s">
        <v>60</v>
      </c>
      <c r="C152" s="70"/>
      <c r="D152" s="70">
        <f t="shared" si="6"/>
        <v>601140.13</v>
      </c>
    </row>
    <row r="153" spans="2:4" ht="23.25">
      <c r="B153" s="2" t="s">
        <v>102</v>
      </c>
      <c r="C153" s="70"/>
      <c r="D153" s="70">
        <f t="shared" si="6"/>
        <v>30000</v>
      </c>
    </row>
    <row r="154" spans="3:4" ht="23.25">
      <c r="C154" s="70"/>
      <c r="D154" s="70"/>
    </row>
    <row r="155" spans="2:4" ht="26.25" thickBot="1">
      <c r="B155" s="68" t="s">
        <v>38</v>
      </c>
      <c r="C155" s="71">
        <f>SUM(C147:C154)</f>
        <v>3798163.13</v>
      </c>
      <c r="D155" s="71">
        <f>SUM(D147:D154)</f>
        <v>14094167.1</v>
      </c>
    </row>
    <row r="156" spans="2:4" ht="26.25" thickTop="1">
      <c r="B156" s="68"/>
      <c r="C156" s="72"/>
      <c r="D156" s="72"/>
    </row>
    <row r="157" spans="2:4" ht="24" thickBot="1">
      <c r="B157" s="2" t="s">
        <v>72</v>
      </c>
      <c r="C157" s="73">
        <f>C145-C155</f>
        <v>-1985745.3199999998</v>
      </c>
      <c r="D157" s="73">
        <f>D145-D155</f>
        <v>5776658.6</v>
      </c>
    </row>
    <row r="158" ht="24" thickTop="1"/>
    <row r="159" spans="2:4" ht="23.25">
      <c r="B159" s="89" t="s">
        <v>73</v>
      </c>
      <c r="C159" s="89"/>
      <c r="D159" s="89"/>
    </row>
    <row r="160" spans="2:4" ht="23.25">
      <c r="B160" s="74"/>
      <c r="C160" s="74"/>
      <c r="D160" s="74"/>
    </row>
    <row r="161" spans="2:4" ht="23.25">
      <c r="B161" s="89" t="s">
        <v>74</v>
      </c>
      <c r="C161" s="89"/>
      <c r="D161" s="89"/>
    </row>
    <row r="162" spans="2:4" ht="23.25">
      <c r="B162" s="89"/>
      <c r="C162" s="89"/>
      <c r="D162" s="89"/>
    </row>
    <row r="163" spans="2:4" ht="23.25">
      <c r="B163" s="89" t="s">
        <v>81</v>
      </c>
      <c r="C163" s="89"/>
      <c r="D163" s="89"/>
    </row>
    <row r="164" spans="2:4" ht="23.25">
      <c r="B164" s="75"/>
      <c r="C164" s="75"/>
      <c r="D164" s="75"/>
    </row>
    <row r="165" spans="2:4" ht="23.25">
      <c r="B165" s="75"/>
      <c r="C165" s="75"/>
      <c r="D165" s="75"/>
    </row>
    <row r="166" spans="1:4" ht="29.25">
      <c r="A166" s="90" t="s">
        <v>21</v>
      </c>
      <c r="B166" s="90"/>
      <c r="C166" s="90"/>
      <c r="D166" s="90"/>
    </row>
    <row r="167" spans="1:4" ht="29.25">
      <c r="A167" s="90" t="s">
        <v>62</v>
      </c>
      <c r="B167" s="90"/>
      <c r="C167" s="90"/>
      <c r="D167" s="90"/>
    </row>
    <row r="168" spans="1:4" ht="29.25">
      <c r="A168" s="90" t="s">
        <v>108</v>
      </c>
      <c r="B168" s="90"/>
      <c r="C168" s="90"/>
      <c r="D168" s="90"/>
    </row>
    <row r="169" spans="1:4" ht="23.25">
      <c r="A169" s="4" t="s">
        <v>63</v>
      </c>
      <c r="C169" s="39" t="s">
        <v>64</v>
      </c>
      <c r="D169" s="39" t="s">
        <v>65</v>
      </c>
    </row>
    <row r="170" spans="2:4" ht="23.25">
      <c r="B170" s="2" t="s">
        <v>66</v>
      </c>
      <c r="C170" s="1">
        <v>1219236.37</v>
      </c>
      <c r="D170" s="1">
        <f>D137+C170</f>
        <v>7374370.74</v>
      </c>
    </row>
    <row r="171" spans="2:4" ht="23.25">
      <c r="B171" s="2" t="s">
        <v>67</v>
      </c>
      <c r="C171" s="1"/>
      <c r="D171" s="1">
        <f aca="true" t="shared" si="7" ref="D171:D177">D138+C171</f>
        <v>10532324</v>
      </c>
    </row>
    <row r="172" spans="2:4" ht="23.25">
      <c r="B172" s="2" t="s">
        <v>68</v>
      </c>
      <c r="C172" s="67">
        <v>58681.09</v>
      </c>
      <c r="D172" s="1">
        <f t="shared" si="7"/>
        <v>295768.42</v>
      </c>
    </row>
    <row r="173" spans="2:4" ht="23.25">
      <c r="B173" s="2" t="s">
        <v>30</v>
      </c>
      <c r="C173" s="67">
        <v>1200</v>
      </c>
      <c r="D173" s="1">
        <f t="shared" si="7"/>
        <v>52900</v>
      </c>
    </row>
    <row r="174" spans="2:4" ht="23.25">
      <c r="B174" s="2" t="s">
        <v>95</v>
      </c>
      <c r="C174" s="1">
        <f>2426400+388500+130554</f>
        <v>2945454</v>
      </c>
      <c r="D174" s="1">
        <f t="shared" si="7"/>
        <v>5806884</v>
      </c>
    </row>
    <row r="175" spans="2:4" ht="23.25">
      <c r="B175" s="2" t="s">
        <v>96</v>
      </c>
      <c r="C175" s="1"/>
      <c r="D175" s="1">
        <f t="shared" si="7"/>
        <v>30000</v>
      </c>
    </row>
    <row r="176" spans="2:4" ht="23.25">
      <c r="B176" s="2" t="s">
        <v>8</v>
      </c>
      <c r="C176" s="1"/>
      <c r="D176" s="1">
        <f t="shared" si="7"/>
        <v>150</v>
      </c>
    </row>
    <row r="177" spans="2:4" ht="23.25">
      <c r="B177" s="2" t="s">
        <v>6</v>
      </c>
      <c r="C177" s="1">
        <v>240</v>
      </c>
      <c r="D177" s="1">
        <f t="shared" si="7"/>
        <v>3240</v>
      </c>
    </row>
    <row r="178" spans="2:4" ht="26.25" thickBot="1">
      <c r="B178" s="68" t="s">
        <v>38</v>
      </c>
      <c r="C178" s="69">
        <f>SUM(C170:C177)</f>
        <v>4224811.46</v>
      </c>
      <c r="D178" s="38">
        <f>SUM(D170:D177)</f>
        <v>24095637.160000004</v>
      </c>
    </row>
    <row r="179" ht="24" thickTop="1">
      <c r="A179" s="4" t="s">
        <v>53</v>
      </c>
    </row>
    <row r="180" spans="2:4" ht="23.25">
      <c r="B180" s="2" t="s">
        <v>69</v>
      </c>
      <c r="C180" s="70">
        <v>988518.72</v>
      </c>
      <c r="D180" s="70">
        <f>D147+C180</f>
        <v>9339708.38</v>
      </c>
    </row>
    <row r="181" spans="2:4" ht="23.25">
      <c r="B181" s="2" t="s">
        <v>70</v>
      </c>
      <c r="C181" s="70">
        <v>46319.25</v>
      </c>
      <c r="D181" s="70">
        <f aca="true" t="shared" si="8" ref="D181:D186">D148+C181</f>
        <v>322151.69</v>
      </c>
    </row>
    <row r="182" spans="2:4" ht="23.25">
      <c r="B182" s="2" t="s">
        <v>30</v>
      </c>
      <c r="C182" s="70">
        <v>613600</v>
      </c>
      <c r="D182" s="70">
        <f t="shared" si="8"/>
        <v>2598004</v>
      </c>
    </row>
    <row r="183" spans="2:4" ht="23.25">
      <c r="B183" s="2" t="s">
        <v>71</v>
      </c>
      <c r="C183" s="70">
        <v>39000</v>
      </c>
      <c r="D183" s="70">
        <f t="shared" si="8"/>
        <v>1663580</v>
      </c>
    </row>
    <row r="184" spans="2:4" ht="23.25">
      <c r="B184" s="2" t="s">
        <v>10</v>
      </c>
      <c r="C184" s="70">
        <v>80000</v>
      </c>
      <c r="D184" s="70">
        <f t="shared" si="8"/>
        <v>1307020.87</v>
      </c>
    </row>
    <row r="185" spans="2:4" ht="23.25">
      <c r="B185" s="2" t="s">
        <v>60</v>
      </c>
      <c r="C185" s="70"/>
      <c r="D185" s="70">
        <f t="shared" si="8"/>
        <v>601140.13</v>
      </c>
    </row>
    <row r="186" spans="2:4" ht="23.25">
      <c r="B186" s="2" t="s">
        <v>102</v>
      </c>
      <c r="C186" s="70"/>
      <c r="D186" s="70">
        <f t="shared" si="8"/>
        <v>30000</v>
      </c>
    </row>
    <row r="187" spans="3:4" ht="23.25">
      <c r="C187" s="70"/>
      <c r="D187" s="70"/>
    </row>
    <row r="188" spans="2:4" ht="26.25" thickBot="1">
      <c r="B188" s="68" t="s">
        <v>38</v>
      </c>
      <c r="C188" s="71">
        <f>SUM(C180:C187)</f>
        <v>1767437.97</v>
      </c>
      <c r="D188" s="71">
        <f>SUM(D180:D187)</f>
        <v>15861605.070000002</v>
      </c>
    </row>
    <row r="189" spans="2:4" ht="26.25" thickTop="1">
      <c r="B189" s="68"/>
      <c r="C189" s="72"/>
      <c r="D189" s="72"/>
    </row>
    <row r="190" spans="2:4" ht="24" thickBot="1">
      <c r="B190" s="2" t="s">
        <v>72</v>
      </c>
      <c r="C190" s="73">
        <f>C178-C188</f>
        <v>2457373.49</v>
      </c>
      <c r="D190" s="73">
        <f>D178-D188</f>
        <v>8234032.090000002</v>
      </c>
    </row>
    <row r="191" ht="24" thickTop="1"/>
    <row r="192" spans="2:4" ht="23.25">
      <c r="B192" s="89" t="s">
        <v>73</v>
      </c>
      <c r="C192" s="89"/>
      <c r="D192" s="89"/>
    </row>
    <row r="193" spans="2:4" ht="23.25">
      <c r="B193" s="74"/>
      <c r="C193" s="74"/>
      <c r="D193" s="74"/>
    </row>
    <row r="194" spans="2:4" ht="23.25">
      <c r="B194" s="89" t="s">
        <v>74</v>
      </c>
      <c r="C194" s="89"/>
      <c r="D194" s="89"/>
    </row>
    <row r="195" spans="2:4" ht="23.25">
      <c r="B195" s="89"/>
      <c r="C195" s="89"/>
      <c r="D195" s="89"/>
    </row>
    <row r="196" spans="2:4" ht="23.25">
      <c r="B196" s="89" t="s">
        <v>81</v>
      </c>
      <c r="C196" s="89"/>
      <c r="D196" s="89"/>
    </row>
    <row r="197" spans="2:4" ht="23.25">
      <c r="B197" s="75"/>
      <c r="C197" s="75"/>
      <c r="D197" s="75"/>
    </row>
    <row r="198" spans="2:4" ht="23.25">
      <c r="B198" s="75"/>
      <c r="C198" s="75"/>
      <c r="D198" s="75"/>
    </row>
    <row r="199" spans="1:4" ht="29.25">
      <c r="A199" s="90" t="s">
        <v>21</v>
      </c>
      <c r="B199" s="90"/>
      <c r="C199" s="90"/>
      <c r="D199" s="90"/>
    </row>
    <row r="200" spans="1:4" ht="29.25">
      <c r="A200" s="90" t="s">
        <v>62</v>
      </c>
      <c r="B200" s="90"/>
      <c r="C200" s="90"/>
      <c r="D200" s="90"/>
    </row>
    <row r="201" spans="1:4" ht="29.25">
      <c r="A201" s="90" t="s">
        <v>112</v>
      </c>
      <c r="B201" s="90"/>
      <c r="C201" s="90"/>
      <c r="D201" s="90"/>
    </row>
    <row r="202" spans="1:4" ht="23.25">
      <c r="A202" s="4" t="s">
        <v>63</v>
      </c>
      <c r="C202" s="39" t="s">
        <v>64</v>
      </c>
      <c r="D202" s="39" t="s">
        <v>65</v>
      </c>
    </row>
    <row r="203" spans="2:4" ht="23.25">
      <c r="B203" s="2" t="s">
        <v>66</v>
      </c>
      <c r="C203" s="1">
        <v>1712619.05</v>
      </c>
      <c r="D203" s="1">
        <f>D170+C203</f>
        <v>9086989.790000001</v>
      </c>
    </row>
    <row r="204" spans="2:4" ht="23.25">
      <c r="B204" s="2" t="s">
        <v>67</v>
      </c>
      <c r="C204" s="1"/>
      <c r="D204" s="1">
        <f aca="true" t="shared" si="9" ref="D204:D210">D171+C204</f>
        <v>10532324</v>
      </c>
    </row>
    <row r="205" spans="2:4" ht="23.25">
      <c r="B205" s="2" t="s">
        <v>68</v>
      </c>
      <c r="C205" s="67">
        <v>49706.76</v>
      </c>
      <c r="D205" s="1">
        <f t="shared" si="9"/>
        <v>345475.18</v>
      </c>
    </row>
    <row r="206" spans="2:4" ht="23.25">
      <c r="B206" s="2" t="s">
        <v>30</v>
      </c>
      <c r="C206" s="67">
        <v>60855</v>
      </c>
      <c r="D206" s="1">
        <f t="shared" si="9"/>
        <v>113755</v>
      </c>
    </row>
    <row r="207" spans="2:4" ht="23.25">
      <c r="B207" s="2" t="s">
        <v>95</v>
      </c>
      <c r="C207" s="1"/>
      <c r="D207" s="1">
        <f t="shared" si="9"/>
        <v>5806884</v>
      </c>
    </row>
    <row r="208" spans="2:4" ht="23.25">
      <c r="B208" s="2" t="s">
        <v>96</v>
      </c>
      <c r="C208" s="1"/>
      <c r="D208" s="1">
        <f t="shared" si="9"/>
        <v>30000</v>
      </c>
    </row>
    <row r="209" spans="2:4" ht="23.25">
      <c r="B209" s="2" t="s">
        <v>8</v>
      </c>
      <c r="C209" s="1"/>
      <c r="D209" s="1">
        <f t="shared" si="9"/>
        <v>150</v>
      </c>
    </row>
    <row r="210" spans="2:4" ht="23.25">
      <c r="B210" s="2" t="s">
        <v>6</v>
      </c>
      <c r="C210" s="1"/>
      <c r="D210" s="1">
        <f t="shared" si="9"/>
        <v>3240</v>
      </c>
    </row>
    <row r="211" spans="2:4" ht="26.25" thickBot="1">
      <c r="B211" s="68" t="s">
        <v>38</v>
      </c>
      <c r="C211" s="69">
        <f>SUM(C203:C210)</f>
        <v>1823180.81</v>
      </c>
      <c r="D211" s="38">
        <f>SUM(D203:D210)</f>
        <v>25918817.97</v>
      </c>
    </row>
    <row r="212" ht="24" thickTop="1">
      <c r="A212" s="4" t="s">
        <v>53</v>
      </c>
    </row>
    <row r="213" spans="2:4" ht="23.25">
      <c r="B213" s="2" t="s">
        <v>69</v>
      </c>
      <c r="C213" s="70">
        <v>1636493.34</v>
      </c>
      <c r="D213" s="70">
        <f>D180+C213</f>
        <v>10976201.72</v>
      </c>
    </row>
    <row r="214" spans="2:4" ht="23.25">
      <c r="B214" s="2" t="s">
        <v>70</v>
      </c>
      <c r="C214" s="70">
        <v>49252.84</v>
      </c>
      <c r="D214" s="70">
        <f aca="true" t="shared" si="10" ref="D214:D219">D181+C214</f>
        <v>371404.53</v>
      </c>
    </row>
    <row r="215" spans="2:4" ht="23.25">
      <c r="B215" s="2" t="s">
        <v>30</v>
      </c>
      <c r="C215" s="70">
        <v>90650</v>
      </c>
      <c r="D215" s="70">
        <f t="shared" si="10"/>
        <v>2688654</v>
      </c>
    </row>
    <row r="216" spans="2:4" ht="23.25">
      <c r="B216" s="2" t="s">
        <v>71</v>
      </c>
      <c r="C216" s="70">
        <v>39000</v>
      </c>
      <c r="D216" s="70">
        <f t="shared" si="10"/>
        <v>1702580</v>
      </c>
    </row>
    <row r="217" spans="2:4" ht="23.25">
      <c r="B217" s="2" t="s">
        <v>10</v>
      </c>
      <c r="C217" s="70"/>
      <c r="D217" s="70">
        <f t="shared" si="10"/>
        <v>1307020.87</v>
      </c>
    </row>
    <row r="218" spans="2:4" ht="23.25">
      <c r="B218" s="2" t="s">
        <v>60</v>
      </c>
      <c r="C218" s="70"/>
      <c r="D218" s="70">
        <f t="shared" si="10"/>
        <v>601140.13</v>
      </c>
    </row>
    <row r="219" spans="2:4" ht="23.25">
      <c r="B219" s="2" t="s">
        <v>102</v>
      </c>
      <c r="C219" s="70"/>
      <c r="D219" s="70">
        <f t="shared" si="10"/>
        <v>30000</v>
      </c>
    </row>
    <row r="220" spans="3:4" ht="23.25">
      <c r="C220" s="70"/>
      <c r="D220" s="70"/>
    </row>
    <row r="221" spans="2:4" ht="26.25" thickBot="1">
      <c r="B221" s="68" t="s">
        <v>38</v>
      </c>
      <c r="C221" s="71">
        <f>SUM(C213:C220)</f>
        <v>1815396.1800000002</v>
      </c>
      <c r="D221" s="71">
        <f>SUM(D213:D220)</f>
        <v>17677001.25</v>
      </c>
    </row>
    <row r="222" spans="2:4" ht="26.25" thickTop="1">
      <c r="B222" s="68"/>
      <c r="C222" s="72"/>
      <c r="D222" s="72"/>
    </row>
    <row r="223" spans="2:4" ht="24" thickBot="1">
      <c r="B223" s="2" t="s">
        <v>72</v>
      </c>
      <c r="C223" s="79">
        <f>C211-C221</f>
        <v>7784.629999999888</v>
      </c>
      <c r="D223" s="73">
        <f>D211-D221</f>
        <v>8241816.719999999</v>
      </c>
    </row>
    <row r="224" ht="24" thickTop="1"/>
    <row r="225" spans="2:4" ht="23.25">
      <c r="B225" s="89" t="s">
        <v>73</v>
      </c>
      <c r="C225" s="89"/>
      <c r="D225" s="89"/>
    </row>
    <row r="226" spans="2:4" ht="23.25">
      <c r="B226" s="74"/>
      <c r="C226" s="74"/>
      <c r="D226" s="74"/>
    </row>
    <row r="227" spans="2:4" ht="23.25">
      <c r="B227" s="89" t="s">
        <v>74</v>
      </c>
      <c r="C227" s="89"/>
      <c r="D227" s="89"/>
    </row>
    <row r="228" spans="2:4" ht="23.25">
      <c r="B228" s="89"/>
      <c r="C228" s="89"/>
      <c r="D228" s="89"/>
    </row>
    <row r="229" spans="2:4" ht="23.25">
      <c r="B229" s="89" t="s">
        <v>81</v>
      </c>
      <c r="C229" s="89"/>
      <c r="D229" s="89"/>
    </row>
    <row r="230" spans="2:4" ht="23.25">
      <c r="B230" s="75"/>
      <c r="C230" s="75"/>
      <c r="D230" s="75"/>
    </row>
    <row r="231" spans="2:4" ht="23.25">
      <c r="B231" s="75"/>
      <c r="C231" s="75"/>
      <c r="D231" s="75"/>
    </row>
    <row r="232" spans="1:4" ht="29.25">
      <c r="A232" s="90" t="s">
        <v>21</v>
      </c>
      <c r="B232" s="90"/>
      <c r="C232" s="90"/>
      <c r="D232" s="90"/>
    </row>
    <row r="233" spans="1:4" ht="29.25">
      <c r="A233" s="90" t="s">
        <v>62</v>
      </c>
      <c r="B233" s="90"/>
      <c r="C233" s="90"/>
      <c r="D233" s="90"/>
    </row>
    <row r="234" spans="1:4" ht="29.25">
      <c r="A234" s="90" t="s">
        <v>115</v>
      </c>
      <c r="B234" s="90"/>
      <c r="C234" s="90"/>
      <c r="D234" s="90"/>
    </row>
    <row r="235" spans="1:4" ht="23.25">
      <c r="A235" s="4" t="s">
        <v>63</v>
      </c>
      <c r="C235" s="39" t="s">
        <v>64</v>
      </c>
      <c r="D235" s="39" t="s">
        <v>65</v>
      </c>
    </row>
    <row r="236" spans="2:4" ht="23.25">
      <c r="B236" s="2" t="s">
        <v>66</v>
      </c>
      <c r="C236" s="1">
        <v>359162.85</v>
      </c>
      <c r="D236" s="1">
        <f>D203+C236</f>
        <v>9446152.64</v>
      </c>
    </row>
    <row r="237" spans="2:4" ht="23.25">
      <c r="B237" s="2" t="s">
        <v>67</v>
      </c>
      <c r="C237" s="1"/>
      <c r="D237" s="1">
        <f aca="true" t="shared" si="11" ref="D237:D243">D204+C237</f>
        <v>10532324</v>
      </c>
    </row>
    <row r="238" spans="2:4" ht="23.25">
      <c r="B238" s="2" t="s">
        <v>68</v>
      </c>
      <c r="C238" s="67">
        <v>75476.33</v>
      </c>
      <c r="D238" s="1">
        <f t="shared" si="11"/>
        <v>420951.51</v>
      </c>
    </row>
    <row r="239" spans="2:4" ht="23.25">
      <c r="B239" s="2" t="s">
        <v>30</v>
      </c>
      <c r="C239" s="67"/>
      <c r="D239" s="1">
        <f t="shared" si="11"/>
        <v>113755</v>
      </c>
    </row>
    <row r="240" spans="2:4" ht="23.25">
      <c r="B240" s="2" t="s">
        <v>95</v>
      </c>
      <c r="C240" s="1">
        <v>78900</v>
      </c>
      <c r="D240" s="1">
        <f t="shared" si="11"/>
        <v>5885784</v>
      </c>
    </row>
    <row r="241" spans="2:4" ht="23.25">
      <c r="B241" s="2" t="s">
        <v>96</v>
      </c>
      <c r="C241" s="1"/>
      <c r="D241" s="1">
        <f t="shared" si="11"/>
        <v>30000</v>
      </c>
    </row>
    <row r="242" spans="2:4" ht="23.25">
      <c r="B242" s="2" t="s">
        <v>8</v>
      </c>
      <c r="C242" s="1"/>
      <c r="D242" s="1">
        <f t="shared" si="11"/>
        <v>150</v>
      </c>
    </row>
    <row r="243" spans="2:4" ht="23.25">
      <c r="B243" s="2" t="s">
        <v>6</v>
      </c>
      <c r="C243" s="1"/>
      <c r="D243" s="1">
        <f t="shared" si="11"/>
        <v>3240</v>
      </c>
    </row>
    <row r="244" spans="2:4" ht="23.25">
      <c r="B244" s="2" t="s">
        <v>10</v>
      </c>
      <c r="C244" s="1">
        <v>39420</v>
      </c>
      <c r="D244" s="1">
        <v>39420</v>
      </c>
    </row>
    <row r="245" spans="2:4" ht="26.25" thickBot="1">
      <c r="B245" s="68" t="s">
        <v>38</v>
      </c>
      <c r="C245" s="69">
        <f>SUM(C236:C244)</f>
        <v>552959.1799999999</v>
      </c>
      <c r="D245" s="38">
        <f>SUM(D236:D244)</f>
        <v>26471777.150000002</v>
      </c>
    </row>
    <row r="246" ht="24" thickTop="1">
      <c r="A246" s="4" t="s">
        <v>53</v>
      </c>
    </row>
    <row r="247" spans="2:4" ht="23.25">
      <c r="B247" s="2" t="s">
        <v>69</v>
      </c>
      <c r="C247" s="70">
        <v>1890002.39</v>
      </c>
      <c r="D247" s="70">
        <f aca="true" t="shared" si="12" ref="D247:D253">D213+C247</f>
        <v>12866204.110000001</v>
      </c>
    </row>
    <row r="248" spans="2:4" ht="23.25">
      <c r="B248" s="2" t="s">
        <v>70</v>
      </c>
      <c r="C248" s="70">
        <v>222636.36</v>
      </c>
      <c r="D248" s="70">
        <f t="shared" si="12"/>
        <v>594040.89</v>
      </c>
    </row>
    <row r="249" spans="2:4" ht="23.25">
      <c r="B249" s="2" t="s">
        <v>30</v>
      </c>
      <c r="C249" s="70">
        <v>453340</v>
      </c>
      <c r="D249" s="70">
        <f t="shared" si="12"/>
        <v>3141994</v>
      </c>
    </row>
    <row r="250" spans="2:4" ht="23.25">
      <c r="B250" s="2" t="s">
        <v>71</v>
      </c>
      <c r="C250" s="70">
        <v>39450</v>
      </c>
      <c r="D250" s="70">
        <f t="shared" si="12"/>
        <v>1742030</v>
      </c>
    </row>
    <row r="251" spans="2:4" ht="23.25">
      <c r="B251" s="2" t="s">
        <v>10</v>
      </c>
      <c r="C251" s="70">
        <v>333000</v>
      </c>
      <c r="D251" s="70">
        <f t="shared" si="12"/>
        <v>1640020.87</v>
      </c>
    </row>
    <row r="252" spans="2:4" ht="23.25">
      <c r="B252" s="2" t="s">
        <v>60</v>
      </c>
      <c r="C252" s="70"/>
      <c r="D252" s="70">
        <f t="shared" si="12"/>
        <v>601140.13</v>
      </c>
    </row>
    <row r="253" spans="2:4" ht="23.25">
      <c r="B253" s="2" t="s">
        <v>102</v>
      </c>
      <c r="C253" s="70"/>
      <c r="D253" s="70">
        <f t="shared" si="12"/>
        <v>30000</v>
      </c>
    </row>
    <row r="254" spans="3:4" ht="23.25">
      <c r="C254" s="70"/>
      <c r="D254" s="70"/>
    </row>
    <row r="255" spans="2:4" ht="26.25" thickBot="1">
      <c r="B255" s="68" t="s">
        <v>38</v>
      </c>
      <c r="C255" s="71">
        <f>SUM(C247:C254)</f>
        <v>2938428.75</v>
      </c>
      <c r="D255" s="71">
        <f>SUM(D247:D254)</f>
        <v>20615430</v>
      </c>
    </row>
    <row r="256" spans="2:4" ht="26.25" thickTop="1">
      <c r="B256" s="68"/>
      <c r="C256" s="72"/>
      <c r="D256" s="72"/>
    </row>
    <row r="257" spans="2:4" ht="24" thickBot="1">
      <c r="B257" s="2" t="s">
        <v>72</v>
      </c>
      <c r="C257" s="79">
        <f>C245-C255</f>
        <v>-2385469.5700000003</v>
      </c>
      <c r="D257" s="73">
        <f>D245-D255</f>
        <v>5856347.150000002</v>
      </c>
    </row>
    <row r="258" ht="24" thickTop="1"/>
    <row r="259" spans="2:4" ht="23.25">
      <c r="B259" s="89" t="s">
        <v>73</v>
      </c>
      <c r="C259" s="89"/>
      <c r="D259" s="89"/>
    </row>
    <row r="260" spans="2:4" ht="23.25">
      <c r="B260" s="74"/>
      <c r="C260" s="74"/>
      <c r="D260" s="74"/>
    </row>
    <row r="261" spans="2:4" ht="23.25">
      <c r="B261" s="89" t="s">
        <v>74</v>
      </c>
      <c r="C261" s="89"/>
      <c r="D261" s="89"/>
    </row>
    <row r="262" spans="2:4" ht="23.25">
      <c r="B262" s="89"/>
      <c r="C262" s="89"/>
      <c r="D262" s="89"/>
    </row>
    <row r="263" spans="2:4" ht="23.25">
      <c r="B263" s="89" t="s">
        <v>81</v>
      </c>
      <c r="C263" s="89"/>
      <c r="D263" s="89"/>
    </row>
    <row r="264" spans="2:4" ht="23.25">
      <c r="B264" s="75"/>
      <c r="C264" s="75"/>
      <c r="D264" s="75"/>
    </row>
    <row r="265" spans="1:4" ht="29.25">
      <c r="A265" s="90" t="s">
        <v>21</v>
      </c>
      <c r="B265" s="90"/>
      <c r="C265" s="90"/>
      <c r="D265" s="90"/>
    </row>
    <row r="266" spans="1:4" ht="29.25">
      <c r="A266" s="90" t="s">
        <v>62</v>
      </c>
      <c r="B266" s="90"/>
      <c r="C266" s="90"/>
      <c r="D266" s="90"/>
    </row>
    <row r="267" spans="1:4" ht="29.25">
      <c r="A267" s="90" t="s">
        <v>122</v>
      </c>
      <c r="B267" s="90"/>
      <c r="C267" s="90"/>
      <c r="D267" s="90"/>
    </row>
    <row r="268" spans="1:4" ht="23.25">
      <c r="A268" s="4" t="s">
        <v>63</v>
      </c>
      <c r="C268" s="39" t="s">
        <v>64</v>
      </c>
      <c r="D268" s="39" t="s">
        <v>65</v>
      </c>
    </row>
    <row r="269" spans="2:4" ht="23.25">
      <c r="B269" s="2" t="s">
        <v>66</v>
      </c>
      <c r="C269" s="1">
        <v>3839314.74</v>
      </c>
      <c r="D269" s="1">
        <f>D236+C269</f>
        <v>13285467.38</v>
      </c>
    </row>
    <row r="270" spans="2:4" ht="23.25">
      <c r="B270" s="2" t="s">
        <v>67</v>
      </c>
      <c r="C270" s="1"/>
      <c r="D270" s="1">
        <f aca="true" t="shared" si="13" ref="D270:D276">D237+C270</f>
        <v>10532324</v>
      </c>
    </row>
    <row r="271" spans="2:4" ht="23.25">
      <c r="B271" s="2" t="s">
        <v>68</v>
      </c>
      <c r="C271" s="67">
        <v>222430.67</v>
      </c>
      <c r="D271" s="1">
        <f t="shared" si="13"/>
        <v>643382.18</v>
      </c>
    </row>
    <row r="272" spans="2:4" ht="23.25">
      <c r="B272" s="2" t="s">
        <v>30</v>
      </c>
      <c r="C272" s="67">
        <v>10040</v>
      </c>
      <c r="D272" s="1">
        <f t="shared" si="13"/>
        <v>123795</v>
      </c>
    </row>
    <row r="273" spans="2:4" ht="23.25">
      <c r="B273" s="2" t="s">
        <v>95</v>
      </c>
      <c r="C273" s="1">
        <v>39450</v>
      </c>
      <c r="D273" s="1">
        <f t="shared" si="13"/>
        <v>5925234</v>
      </c>
    </row>
    <row r="274" spans="2:4" ht="23.25">
      <c r="B274" s="2" t="s">
        <v>96</v>
      </c>
      <c r="C274" s="1"/>
      <c r="D274" s="1">
        <f t="shared" si="13"/>
        <v>30000</v>
      </c>
    </row>
    <row r="275" spans="2:4" ht="23.25">
      <c r="B275" s="2" t="s">
        <v>8</v>
      </c>
      <c r="C275" s="1"/>
      <c r="D275" s="1">
        <f t="shared" si="13"/>
        <v>150</v>
      </c>
    </row>
    <row r="276" spans="2:4" ht="23.25">
      <c r="B276" s="2" t="s">
        <v>6</v>
      </c>
      <c r="C276" s="1"/>
      <c r="D276" s="1">
        <f t="shared" si="13"/>
        <v>3240</v>
      </c>
    </row>
    <row r="277" spans="2:4" ht="23.25">
      <c r="B277" s="2" t="s">
        <v>10</v>
      </c>
      <c r="C277" s="1">
        <v>1920</v>
      </c>
      <c r="D277" s="1">
        <f>D244+C277</f>
        <v>41340</v>
      </c>
    </row>
    <row r="278" spans="2:4" ht="26.25" thickBot="1">
      <c r="B278" s="68" t="s">
        <v>38</v>
      </c>
      <c r="C278" s="69">
        <f>SUM(C269:C277)</f>
        <v>4113155.41</v>
      </c>
      <c r="D278" s="38">
        <f>SUM(D269:D277)</f>
        <v>30584932.560000002</v>
      </c>
    </row>
    <row r="279" ht="24" thickTop="1">
      <c r="A279" s="4" t="s">
        <v>53</v>
      </c>
    </row>
    <row r="280" spans="2:4" ht="23.25">
      <c r="B280" s="2" t="s">
        <v>69</v>
      </c>
      <c r="C280" s="70">
        <v>1695759.55</v>
      </c>
      <c r="D280" s="70">
        <f>D247+C280</f>
        <v>14561963.660000002</v>
      </c>
    </row>
    <row r="281" spans="2:4" ht="23.25">
      <c r="B281" s="2" t="s">
        <v>70</v>
      </c>
      <c r="C281" s="70">
        <v>210380.33</v>
      </c>
      <c r="D281" s="70">
        <f aca="true" t="shared" si="14" ref="D281:D286">D248+C281</f>
        <v>804421.22</v>
      </c>
    </row>
    <row r="282" spans="2:4" ht="23.25">
      <c r="B282" s="2" t="s">
        <v>30</v>
      </c>
      <c r="C282" s="70">
        <v>518820</v>
      </c>
      <c r="D282" s="70">
        <f t="shared" si="14"/>
        <v>3660814</v>
      </c>
    </row>
    <row r="283" spans="2:4" ht="23.25">
      <c r="B283" s="2" t="s">
        <v>71</v>
      </c>
      <c r="C283" s="70">
        <v>39450</v>
      </c>
      <c r="D283" s="70">
        <f t="shared" si="14"/>
        <v>1781480</v>
      </c>
    </row>
    <row r="284" spans="2:4" ht="23.25">
      <c r="B284" s="2" t="s">
        <v>10</v>
      </c>
      <c r="C284" s="70"/>
      <c r="D284" s="70">
        <f t="shared" si="14"/>
        <v>1640020.87</v>
      </c>
    </row>
    <row r="285" spans="2:4" ht="23.25">
      <c r="B285" s="2" t="s">
        <v>60</v>
      </c>
      <c r="C285" s="70"/>
      <c r="D285" s="70">
        <f t="shared" si="14"/>
        <v>601140.13</v>
      </c>
    </row>
    <row r="286" spans="2:4" ht="23.25">
      <c r="B286" s="2" t="s">
        <v>102</v>
      </c>
      <c r="C286" s="70"/>
      <c r="D286" s="70">
        <f t="shared" si="14"/>
        <v>30000</v>
      </c>
    </row>
    <row r="287" spans="3:4" ht="23.25">
      <c r="C287" s="70"/>
      <c r="D287" s="70"/>
    </row>
    <row r="288" spans="2:4" ht="26.25" thickBot="1">
      <c r="B288" s="68" t="s">
        <v>38</v>
      </c>
      <c r="C288" s="71">
        <f>SUM(C280:C287)</f>
        <v>2464409.88</v>
      </c>
      <c r="D288" s="71">
        <f>SUM(D280:D287)</f>
        <v>23079839.880000003</v>
      </c>
    </row>
    <row r="289" spans="2:4" ht="26.25" thickTop="1">
      <c r="B289" s="68"/>
      <c r="C289" s="72"/>
      <c r="D289" s="72"/>
    </row>
    <row r="290" spans="2:4" ht="24" thickBot="1">
      <c r="B290" s="2" t="s">
        <v>72</v>
      </c>
      <c r="C290" s="79">
        <f>C278-C288</f>
        <v>1648745.5300000003</v>
      </c>
      <c r="D290" s="73">
        <f>D278-D288</f>
        <v>7505092.68</v>
      </c>
    </row>
    <row r="291" ht="24" thickTop="1"/>
    <row r="292" spans="2:4" ht="23.25">
      <c r="B292" s="89" t="s">
        <v>73</v>
      </c>
      <c r="C292" s="89"/>
      <c r="D292" s="89"/>
    </row>
    <row r="293" spans="2:4" ht="23.25">
      <c r="B293" s="74"/>
      <c r="C293" s="74"/>
      <c r="D293" s="74"/>
    </row>
    <row r="294" spans="2:4" ht="23.25">
      <c r="B294" s="89" t="s">
        <v>74</v>
      </c>
      <c r="C294" s="89"/>
      <c r="D294" s="89"/>
    </row>
    <row r="295" spans="2:4" ht="23.25">
      <c r="B295" s="89"/>
      <c r="C295" s="89"/>
      <c r="D295" s="89"/>
    </row>
    <row r="296" spans="2:4" ht="23.25">
      <c r="B296" s="89" t="s">
        <v>81</v>
      </c>
      <c r="C296" s="89"/>
      <c r="D296" s="89"/>
    </row>
    <row r="297" spans="2:4" ht="23.25">
      <c r="B297" s="75"/>
      <c r="C297" s="75"/>
      <c r="D297" s="75"/>
    </row>
    <row r="298" spans="1:4" ht="29.25">
      <c r="A298" s="90" t="s">
        <v>21</v>
      </c>
      <c r="B298" s="90"/>
      <c r="C298" s="90"/>
      <c r="D298" s="90"/>
    </row>
    <row r="299" spans="1:4" ht="29.25">
      <c r="A299" s="90" t="s">
        <v>62</v>
      </c>
      <c r="B299" s="90"/>
      <c r="C299" s="90"/>
      <c r="D299" s="90"/>
    </row>
    <row r="300" spans="1:4" ht="29.25">
      <c r="A300" s="90" t="s">
        <v>125</v>
      </c>
      <c r="B300" s="90"/>
      <c r="C300" s="90"/>
      <c r="D300" s="90"/>
    </row>
    <row r="301" spans="1:4" ht="23.25">
      <c r="A301" s="4" t="s">
        <v>63</v>
      </c>
      <c r="C301" s="39" t="s">
        <v>64</v>
      </c>
      <c r="D301" s="39" t="s">
        <v>65</v>
      </c>
    </row>
    <row r="302" spans="2:4" ht="23.25">
      <c r="B302" s="2" t="s">
        <v>66</v>
      </c>
      <c r="C302" s="1">
        <v>1791079.88</v>
      </c>
      <c r="D302" s="1">
        <f>D269+C302</f>
        <v>15076547.260000002</v>
      </c>
    </row>
    <row r="303" spans="2:4" ht="23.25">
      <c r="B303" s="2" t="s">
        <v>67</v>
      </c>
      <c r="C303" s="1"/>
      <c r="D303" s="1">
        <f aca="true" t="shared" si="15" ref="D303:D309">D270+C303</f>
        <v>10532324</v>
      </c>
    </row>
    <row r="304" spans="2:4" ht="23.25">
      <c r="B304" s="2" t="s">
        <v>68</v>
      </c>
      <c r="C304" s="67">
        <v>108570.81</v>
      </c>
      <c r="D304" s="1">
        <f t="shared" si="15"/>
        <v>751952.99</v>
      </c>
    </row>
    <row r="305" spans="2:4" ht="23.25">
      <c r="B305" s="2" t="s">
        <v>30</v>
      </c>
      <c r="C305" s="67"/>
      <c r="D305" s="1">
        <f t="shared" si="15"/>
        <v>123795</v>
      </c>
    </row>
    <row r="306" spans="2:4" ht="23.25">
      <c r="B306" s="2" t="s">
        <v>95</v>
      </c>
      <c r="C306" s="1"/>
      <c r="D306" s="1">
        <f t="shared" si="15"/>
        <v>5925234</v>
      </c>
    </row>
    <row r="307" spans="2:4" ht="23.25">
      <c r="B307" s="2" t="s">
        <v>96</v>
      </c>
      <c r="C307" s="1"/>
      <c r="D307" s="1">
        <f t="shared" si="15"/>
        <v>30000</v>
      </c>
    </row>
    <row r="308" spans="2:4" ht="23.25">
      <c r="B308" s="2" t="s">
        <v>8</v>
      </c>
      <c r="C308" s="1"/>
      <c r="D308" s="1">
        <f t="shared" si="15"/>
        <v>150</v>
      </c>
    </row>
    <row r="309" spans="2:4" ht="23.25">
      <c r="B309" s="2" t="s">
        <v>6</v>
      </c>
      <c r="C309" s="1"/>
      <c r="D309" s="1">
        <f t="shared" si="15"/>
        <v>3240</v>
      </c>
    </row>
    <row r="310" spans="2:4" ht="23.25">
      <c r="B310" s="2" t="s">
        <v>10</v>
      </c>
      <c r="C310" s="1"/>
      <c r="D310" s="1">
        <f>D277+C310</f>
        <v>41340</v>
      </c>
    </row>
    <row r="311" spans="2:4" ht="26.25" thickBot="1">
      <c r="B311" s="68" t="s">
        <v>38</v>
      </c>
      <c r="C311" s="69">
        <f>SUM(C302:C310)</f>
        <v>1899650.69</v>
      </c>
      <c r="D311" s="38">
        <f>SUM(D302:D310)</f>
        <v>32484583.25</v>
      </c>
    </row>
    <row r="312" ht="24" thickTop="1">
      <c r="A312" s="4" t="s">
        <v>53</v>
      </c>
    </row>
    <row r="313" spans="2:4" ht="23.25">
      <c r="B313" s="2" t="s">
        <v>69</v>
      </c>
      <c r="C313" s="70">
        <v>1954036.09</v>
      </c>
      <c r="D313" s="70">
        <f>D280+C313</f>
        <v>16515999.750000002</v>
      </c>
    </row>
    <row r="314" spans="2:4" ht="23.25">
      <c r="B314" s="2" t="s">
        <v>70</v>
      </c>
      <c r="C314" s="70">
        <v>88157.73</v>
      </c>
      <c r="D314" s="70">
        <f aca="true" t="shared" si="16" ref="D314:D319">D281+C314</f>
        <v>892578.95</v>
      </c>
    </row>
    <row r="315" spans="2:4" ht="23.25">
      <c r="B315" s="2" t="s">
        <v>30</v>
      </c>
      <c r="C315" s="70">
        <v>466904</v>
      </c>
      <c r="D315" s="70">
        <f t="shared" si="16"/>
        <v>4127718</v>
      </c>
    </row>
    <row r="316" spans="2:4" ht="23.25">
      <c r="B316" s="2" t="s">
        <v>71</v>
      </c>
      <c r="C316" s="70">
        <v>39450</v>
      </c>
      <c r="D316" s="70">
        <f t="shared" si="16"/>
        <v>1820930</v>
      </c>
    </row>
    <row r="317" spans="2:4" ht="23.25">
      <c r="B317" s="2" t="s">
        <v>10</v>
      </c>
      <c r="C317" s="70"/>
      <c r="D317" s="70">
        <f t="shared" si="16"/>
        <v>1640020.87</v>
      </c>
    </row>
    <row r="318" spans="2:4" ht="23.25">
      <c r="B318" s="2" t="s">
        <v>60</v>
      </c>
      <c r="C318" s="70"/>
      <c r="D318" s="70">
        <f t="shared" si="16"/>
        <v>601140.13</v>
      </c>
    </row>
    <row r="319" spans="2:4" ht="23.25">
      <c r="B319" s="2" t="s">
        <v>102</v>
      </c>
      <c r="C319" s="70"/>
      <c r="D319" s="70">
        <f t="shared" si="16"/>
        <v>30000</v>
      </c>
    </row>
    <row r="320" spans="3:4" ht="23.25">
      <c r="C320" s="70"/>
      <c r="D320" s="70"/>
    </row>
    <row r="321" spans="2:4" ht="26.25" thickBot="1">
      <c r="B321" s="68" t="s">
        <v>38</v>
      </c>
      <c r="C321" s="71">
        <f>SUM(C313:C320)</f>
        <v>2548547.8200000003</v>
      </c>
      <c r="D321" s="71">
        <f>SUM(D313:D320)</f>
        <v>25628387.700000003</v>
      </c>
    </row>
    <row r="322" spans="2:4" ht="26.25" thickTop="1">
      <c r="B322" s="68"/>
      <c r="C322" s="72"/>
      <c r="D322" s="72"/>
    </row>
    <row r="323" spans="2:4" ht="24" thickBot="1">
      <c r="B323" s="2" t="s">
        <v>72</v>
      </c>
      <c r="C323" s="79">
        <f>C311-C321</f>
        <v>-648897.1300000004</v>
      </c>
      <c r="D323" s="73">
        <f>D311-D321</f>
        <v>6856195.549999997</v>
      </c>
    </row>
    <row r="324" ht="24" thickTop="1"/>
    <row r="325" spans="2:4" ht="23.25">
      <c r="B325" s="89" t="s">
        <v>73</v>
      </c>
      <c r="C325" s="89"/>
      <c r="D325" s="89"/>
    </row>
    <row r="326" spans="2:4" ht="23.25">
      <c r="B326" s="74"/>
      <c r="C326" s="74"/>
      <c r="D326" s="74"/>
    </row>
    <row r="327" spans="2:4" ht="23.25">
      <c r="B327" s="89" t="s">
        <v>74</v>
      </c>
      <c r="C327" s="89"/>
      <c r="D327" s="89"/>
    </row>
    <row r="328" spans="2:4" ht="23.25">
      <c r="B328" s="89"/>
      <c r="C328" s="89"/>
      <c r="D328" s="89"/>
    </row>
    <row r="329" spans="2:4" ht="23.25">
      <c r="B329" s="89" t="s">
        <v>81</v>
      </c>
      <c r="C329" s="89"/>
      <c r="D329" s="89"/>
    </row>
    <row r="330" spans="2:4" ht="23.25">
      <c r="B330" s="75"/>
      <c r="C330" s="75"/>
      <c r="D330" s="75"/>
    </row>
    <row r="331" spans="1:4" ht="29.25">
      <c r="A331" s="90" t="s">
        <v>21</v>
      </c>
      <c r="B331" s="90"/>
      <c r="C331" s="90"/>
      <c r="D331" s="90"/>
    </row>
    <row r="332" spans="1:4" ht="29.25">
      <c r="A332" s="90" t="s">
        <v>62</v>
      </c>
      <c r="B332" s="90"/>
      <c r="C332" s="90"/>
      <c r="D332" s="90"/>
    </row>
    <row r="333" spans="1:4" ht="29.25">
      <c r="A333" s="90" t="s">
        <v>128</v>
      </c>
      <c r="B333" s="90"/>
      <c r="C333" s="90"/>
      <c r="D333" s="90"/>
    </row>
    <row r="334" spans="1:4" ht="23.25">
      <c r="A334" s="4" t="s">
        <v>63</v>
      </c>
      <c r="C334" s="39" t="s">
        <v>64</v>
      </c>
      <c r="D334" s="39" t="s">
        <v>65</v>
      </c>
    </row>
    <row r="335" spans="2:4" ht="23.25">
      <c r="B335" s="2" t="s">
        <v>66</v>
      </c>
      <c r="C335" s="1">
        <v>283671.11</v>
      </c>
      <c r="D335" s="1">
        <f>D302+C335</f>
        <v>15360218.370000001</v>
      </c>
    </row>
    <row r="336" spans="2:4" ht="23.25">
      <c r="B336" s="2" t="s">
        <v>67</v>
      </c>
      <c r="C336" s="1"/>
      <c r="D336" s="1">
        <f aca="true" t="shared" si="17" ref="D336:D342">D303+C336</f>
        <v>10532324</v>
      </c>
    </row>
    <row r="337" spans="2:4" ht="23.25">
      <c r="B337" s="2" t="s">
        <v>68</v>
      </c>
      <c r="C337" s="67">
        <v>64165.09</v>
      </c>
      <c r="D337" s="1">
        <f t="shared" si="17"/>
        <v>816118.08</v>
      </c>
    </row>
    <row r="338" spans="2:4" ht="23.25">
      <c r="B338" s="2" t="s">
        <v>30</v>
      </c>
      <c r="C338" s="67">
        <v>700</v>
      </c>
      <c r="D338" s="1">
        <f t="shared" si="17"/>
        <v>124495</v>
      </c>
    </row>
    <row r="339" spans="2:4" ht="23.25">
      <c r="B339" s="2" t="s">
        <v>95</v>
      </c>
      <c r="C339" s="1"/>
      <c r="D339" s="1">
        <f t="shared" si="17"/>
        <v>5925234</v>
      </c>
    </row>
    <row r="340" spans="2:4" ht="23.25">
      <c r="B340" s="2" t="s">
        <v>96</v>
      </c>
      <c r="C340" s="1"/>
      <c r="D340" s="1">
        <f t="shared" si="17"/>
        <v>30000</v>
      </c>
    </row>
    <row r="341" spans="2:4" ht="23.25">
      <c r="B341" s="2" t="s">
        <v>8</v>
      </c>
      <c r="C341" s="1"/>
      <c r="D341" s="1">
        <f t="shared" si="17"/>
        <v>150</v>
      </c>
    </row>
    <row r="342" spans="2:4" ht="23.25">
      <c r="B342" s="2" t="s">
        <v>6</v>
      </c>
      <c r="C342" s="1"/>
      <c r="D342" s="1">
        <f t="shared" si="17"/>
        <v>3240</v>
      </c>
    </row>
    <row r="343" spans="2:4" ht="23.25">
      <c r="B343" s="2" t="s">
        <v>10</v>
      </c>
      <c r="C343" s="1"/>
      <c r="D343" s="1">
        <f>D310+C343</f>
        <v>41340</v>
      </c>
    </row>
    <row r="344" spans="2:4" ht="26.25" thickBot="1">
      <c r="B344" s="68" t="s">
        <v>38</v>
      </c>
      <c r="C344" s="69">
        <f>SUM(C335:C343)</f>
        <v>348536.19999999995</v>
      </c>
      <c r="D344" s="38">
        <f>SUM(D335:D343)</f>
        <v>32833119.45</v>
      </c>
    </row>
    <row r="345" ht="24" thickTop="1">
      <c r="A345" s="4" t="s">
        <v>53</v>
      </c>
    </row>
    <row r="346" spans="2:4" ht="23.25">
      <c r="B346" s="2" t="s">
        <v>69</v>
      </c>
      <c r="C346" s="70">
        <v>1244188.06</v>
      </c>
      <c r="D346" s="70">
        <f>D313+C346</f>
        <v>17760187.810000002</v>
      </c>
    </row>
    <row r="347" spans="2:4" ht="23.25">
      <c r="B347" s="2" t="s">
        <v>70</v>
      </c>
      <c r="C347" s="70">
        <v>61684.16</v>
      </c>
      <c r="D347" s="70">
        <f aca="true" t="shared" si="18" ref="D347:D352">D314+C347</f>
        <v>954263.11</v>
      </c>
    </row>
    <row r="348" spans="2:4" ht="23.25">
      <c r="B348" s="2" t="s">
        <v>30</v>
      </c>
      <c r="C348" s="70">
        <v>469396</v>
      </c>
      <c r="D348" s="70">
        <f t="shared" si="18"/>
        <v>4597114</v>
      </c>
    </row>
    <row r="349" spans="2:4" ht="23.25">
      <c r="B349" s="2" t="s">
        <v>71</v>
      </c>
      <c r="C349" s="70">
        <v>39000</v>
      </c>
      <c r="D349" s="70">
        <f t="shared" si="18"/>
        <v>1859930</v>
      </c>
    </row>
    <row r="350" spans="2:4" ht="23.25">
      <c r="B350" s="2" t="s">
        <v>10</v>
      </c>
      <c r="C350" s="70">
        <v>528999</v>
      </c>
      <c r="D350" s="70">
        <f t="shared" si="18"/>
        <v>2169019.87</v>
      </c>
    </row>
    <row r="351" spans="2:4" ht="23.25">
      <c r="B351" s="2" t="s">
        <v>60</v>
      </c>
      <c r="C351" s="70"/>
      <c r="D351" s="70">
        <f t="shared" si="18"/>
        <v>601140.13</v>
      </c>
    </row>
    <row r="352" spans="2:4" ht="23.25">
      <c r="B352" s="2" t="s">
        <v>102</v>
      </c>
      <c r="C352" s="70"/>
      <c r="D352" s="70">
        <f t="shared" si="18"/>
        <v>30000</v>
      </c>
    </row>
    <row r="353" spans="3:4" ht="23.25">
      <c r="C353" s="70"/>
      <c r="D353" s="70"/>
    </row>
    <row r="354" spans="2:4" ht="26.25" thickBot="1">
      <c r="B354" s="68" t="s">
        <v>38</v>
      </c>
      <c r="C354" s="71">
        <f>SUM(C346:C353)</f>
        <v>2343267.2199999997</v>
      </c>
      <c r="D354" s="71">
        <f>SUM(D346:D353)</f>
        <v>27971654.92</v>
      </c>
    </row>
    <row r="355" spans="2:4" ht="26.25" thickTop="1">
      <c r="B355" s="68"/>
      <c r="C355" s="72"/>
      <c r="D355" s="72"/>
    </row>
    <row r="356" spans="2:4" ht="24" thickBot="1">
      <c r="B356" s="2" t="s">
        <v>72</v>
      </c>
      <c r="C356" s="79">
        <f>C344-C354</f>
        <v>-1994731.0199999998</v>
      </c>
      <c r="D356" s="73">
        <f>D344-D354</f>
        <v>4861464.5299999975</v>
      </c>
    </row>
    <row r="357" ht="24" thickTop="1"/>
    <row r="358" spans="2:4" ht="23.25">
      <c r="B358" s="89" t="s">
        <v>73</v>
      </c>
      <c r="C358" s="89"/>
      <c r="D358" s="89"/>
    </row>
    <row r="359" spans="2:4" ht="23.25">
      <c r="B359" s="74"/>
      <c r="C359" s="74"/>
      <c r="D359" s="74"/>
    </row>
    <row r="360" spans="2:4" ht="23.25">
      <c r="B360" s="89" t="s">
        <v>74</v>
      </c>
      <c r="C360" s="89"/>
      <c r="D360" s="89"/>
    </row>
    <row r="361" spans="2:4" ht="23.25">
      <c r="B361" s="89"/>
      <c r="C361" s="89"/>
      <c r="D361" s="89"/>
    </row>
    <row r="362" spans="2:4" ht="23.25">
      <c r="B362" s="89" t="s">
        <v>81</v>
      </c>
      <c r="C362" s="89"/>
      <c r="D362" s="89"/>
    </row>
    <row r="363" spans="2:4" ht="23.25">
      <c r="B363" s="75"/>
      <c r="C363" s="75"/>
      <c r="D363" s="75"/>
    </row>
    <row r="364" spans="1:4" ht="29.25">
      <c r="A364" s="90" t="s">
        <v>21</v>
      </c>
      <c r="B364" s="90"/>
      <c r="C364" s="90"/>
      <c r="D364" s="90"/>
    </row>
    <row r="365" spans="1:4" ht="29.25">
      <c r="A365" s="90" t="s">
        <v>62</v>
      </c>
      <c r="B365" s="90"/>
      <c r="C365" s="90"/>
      <c r="D365" s="90"/>
    </row>
    <row r="366" spans="1:4" ht="29.25">
      <c r="A366" s="90" t="s">
        <v>135</v>
      </c>
      <c r="B366" s="90"/>
      <c r="C366" s="90"/>
      <c r="D366" s="90"/>
    </row>
    <row r="367" spans="1:4" ht="23.25">
      <c r="A367" s="4" t="s">
        <v>63</v>
      </c>
      <c r="C367" s="39" t="s">
        <v>64</v>
      </c>
      <c r="D367" s="39" t="s">
        <v>65</v>
      </c>
    </row>
    <row r="368" spans="2:4" ht="23.25">
      <c r="B368" s="2" t="s">
        <v>66</v>
      </c>
      <c r="C368" s="1">
        <v>2579045.55</v>
      </c>
      <c r="D368" s="1">
        <f>D335+C368</f>
        <v>17939263.92</v>
      </c>
    </row>
    <row r="369" spans="2:4" ht="23.25">
      <c r="B369" s="2" t="s">
        <v>67</v>
      </c>
      <c r="C369" s="1">
        <v>278294</v>
      </c>
      <c r="D369" s="1">
        <f aca="true" t="shared" si="19" ref="D369:D375">D336+C369</f>
        <v>10810618</v>
      </c>
    </row>
    <row r="370" spans="2:4" ht="23.25">
      <c r="B370" s="2" t="s">
        <v>68</v>
      </c>
      <c r="C370" s="67">
        <v>90755.08</v>
      </c>
      <c r="D370" s="1">
        <f t="shared" si="19"/>
        <v>906873.1599999999</v>
      </c>
    </row>
    <row r="371" spans="2:4" ht="23.25">
      <c r="B371" s="2" t="s">
        <v>30</v>
      </c>
      <c r="C371" s="67"/>
      <c r="D371" s="1">
        <f t="shared" si="19"/>
        <v>124495</v>
      </c>
    </row>
    <row r="372" spans="2:4" ht="23.25">
      <c r="B372" s="2" t="s">
        <v>95</v>
      </c>
      <c r="C372" s="1">
        <v>189036</v>
      </c>
      <c r="D372" s="1">
        <f t="shared" si="19"/>
        <v>6114270</v>
      </c>
    </row>
    <row r="373" spans="2:4" ht="23.25">
      <c r="B373" s="2" t="s">
        <v>96</v>
      </c>
      <c r="C373" s="1"/>
      <c r="D373" s="1">
        <f t="shared" si="19"/>
        <v>30000</v>
      </c>
    </row>
    <row r="374" spans="2:4" ht="23.25">
      <c r="B374" s="2" t="s">
        <v>8</v>
      </c>
      <c r="C374" s="1"/>
      <c r="D374" s="1">
        <f t="shared" si="19"/>
        <v>150</v>
      </c>
    </row>
    <row r="375" spans="2:4" ht="23.25">
      <c r="B375" s="2" t="s">
        <v>6</v>
      </c>
      <c r="C375" s="1"/>
      <c r="D375" s="1">
        <f t="shared" si="19"/>
        <v>3240</v>
      </c>
    </row>
    <row r="376" spans="2:4" ht="23.25">
      <c r="B376" s="2" t="s">
        <v>16</v>
      </c>
      <c r="C376" s="1">
        <v>10000</v>
      </c>
      <c r="D376" s="1">
        <v>10000</v>
      </c>
    </row>
    <row r="377" spans="2:4" ht="23.25">
      <c r="B377" s="2" t="s">
        <v>10</v>
      </c>
      <c r="C377" s="1">
        <v>15820</v>
      </c>
      <c r="D377" s="1">
        <f>D343+C377</f>
        <v>57160</v>
      </c>
    </row>
    <row r="378" spans="2:4" ht="26.25" thickBot="1">
      <c r="B378" s="68" t="s">
        <v>38</v>
      </c>
      <c r="C378" s="69">
        <f>SUM(C368:C377)</f>
        <v>3162950.63</v>
      </c>
      <c r="D378" s="38">
        <f>SUM(D368:D377)</f>
        <v>35996070.08</v>
      </c>
    </row>
    <row r="379" ht="24" thickTop="1">
      <c r="A379" s="4" t="s">
        <v>53</v>
      </c>
    </row>
    <row r="380" spans="2:4" ht="23.25">
      <c r="B380" s="2" t="s">
        <v>69</v>
      </c>
      <c r="C380" s="70">
        <v>1788055.12</v>
      </c>
      <c r="D380" s="70">
        <f aca="true" t="shared" si="20" ref="D380:D386">D346+C380</f>
        <v>19548242.930000003</v>
      </c>
    </row>
    <row r="381" spans="2:4" ht="23.25">
      <c r="B381" s="2" t="s">
        <v>70</v>
      </c>
      <c r="C381" s="70">
        <v>127101.67</v>
      </c>
      <c r="D381" s="70">
        <f t="shared" si="20"/>
        <v>1081364.78</v>
      </c>
    </row>
    <row r="382" spans="2:4" ht="23.25">
      <c r="B382" s="2" t="s">
        <v>30</v>
      </c>
      <c r="C382" s="70">
        <v>518122</v>
      </c>
      <c r="D382" s="70">
        <f t="shared" si="20"/>
        <v>5115236</v>
      </c>
    </row>
    <row r="383" spans="2:4" ht="23.25">
      <c r="B383" s="2" t="s">
        <v>71</v>
      </c>
      <c r="C383" s="70">
        <v>39900</v>
      </c>
      <c r="D383" s="70">
        <f t="shared" si="20"/>
        <v>1899830</v>
      </c>
    </row>
    <row r="384" spans="2:4" ht="23.25">
      <c r="B384" s="2" t="s">
        <v>10</v>
      </c>
      <c r="C384" s="70">
        <v>680000</v>
      </c>
      <c r="D384" s="70">
        <f t="shared" si="20"/>
        <v>2849019.87</v>
      </c>
    </row>
    <row r="385" spans="2:4" ht="23.25">
      <c r="B385" s="2" t="s">
        <v>60</v>
      </c>
      <c r="C385" s="70"/>
      <c r="D385" s="70">
        <f t="shared" si="20"/>
        <v>601140.13</v>
      </c>
    </row>
    <row r="386" spans="2:4" ht="23.25">
      <c r="B386" s="2" t="s">
        <v>102</v>
      </c>
      <c r="C386" s="70"/>
      <c r="D386" s="70">
        <f t="shared" si="20"/>
        <v>30000</v>
      </c>
    </row>
    <row r="387" spans="2:4" ht="23.25">
      <c r="B387" s="2" t="s">
        <v>136</v>
      </c>
      <c r="C387" s="70">
        <v>131100</v>
      </c>
      <c r="D387" s="70">
        <v>131100</v>
      </c>
    </row>
    <row r="388" spans="2:4" ht="26.25" thickBot="1">
      <c r="B388" s="68" t="s">
        <v>38</v>
      </c>
      <c r="C388" s="71">
        <f>SUM(C380:C387)</f>
        <v>3284278.79</v>
      </c>
      <c r="D388" s="71">
        <f>SUM(D380:D387)</f>
        <v>31255933.710000005</v>
      </c>
    </row>
    <row r="389" spans="2:4" ht="26.25" thickTop="1">
      <c r="B389" s="68"/>
      <c r="C389" s="72"/>
      <c r="D389" s="72"/>
    </row>
    <row r="390" spans="2:4" ht="24" thickBot="1">
      <c r="B390" s="2" t="s">
        <v>72</v>
      </c>
      <c r="C390" s="79">
        <f>C378-C388</f>
        <v>-121328.16000000015</v>
      </c>
      <c r="D390" s="73">
        <f>D378-D388</f>
        <v>4740136.369999994</v>
      </c>
    </row>
    <row r="391" ht="24" thickTop="1"/>
    <row r="392" spans="2:4" ht="23.25">
      <c r="B392" s="89" t="s">
        <v>73</v>
      </c>
      <c r="C392" s="89"/>
      <c r="D392" s="89"/>
    </row>
    <row r="393" spans="2:4" ht="23.25">
      <c r="B393" s="74"/>
      <c r="C393" s="74"/>
      <c r="D393" s="74"/>
    </row>
    <row r="394" spans="2:4" ht="23.25">
      <c r="B394" s="89" t="s">
        <v>74</v>
      </c>
      <c r="C394" s="89"/>
      <c r="D394" s="89"/>
    </row>
    <row r="395" spans="2:4" ht="23.25">
      <c r="B395" s="89"/>
      <c r="C395" s="89"/>
      <c r="D395" s="89"/>
    </row>
    <row r="396" spans="2:4" ht="23.25">
      <c r="B396" s="89" t="s">
        <v>81</v>
      </c>
      <c r="C396" s="89"/>
      <c r="D396" s="89"/>
    </row>
  </sheetData>
  <sheetProtection/>
  <mergeCells count="84">
    <mergeCell ref="B395:D395"/>
    <mergeCell ref="B396:D396"/>
    <mergeCell ref="A364:D364"/>
    <mergeCell ref="A365:D365"/>
    <mergeCell ref="A366:D366"/>
    <mergeCell ref="B392:D392"/>
    <mergeCell ref="B394:D394"/>
    <mergeCell ref="B361:D361"/>
    <mergeCell ref="B362:D362"/>
    <mergeCell ref="A331:D331"/>
    <mergeCell ref="A332:D332"/>
    <mergeCell ref="A333:D333"/>
    <mergeCell ref="B358:D358"/>
    <mergeCell ref="B360:D360"/>
    <mergeCell ref="B295:D295"/>
    <mergeCell ref="B296:D296"/>
    <mergeCell ref="A265:D265"/>
    <mergeCell ref="A266:D266"/>
    <mergeCell ref="A267:D267"/>
    <mergeCell ref="B292:D292"/>
    <mergeCell ref="B294:D294"/>
    <mergeCell ref="B95:D95"/>
    <mergeCell ref="B228:D228"/>
    <mergeCell ref="B229:D229"/>
    <mergeCell ref="A199:D199"/>
    <mergeCell ref="A200:D200"/>
    <mergeCell ref="A201:D201"/>
    <mergeCell ref="B225:D225"/>
    <mergeCell ref="B227:D227"/>
    <mergeCell ref="A34:D34"/>
    <mergeCell ref="A35:D35"/>
    <mergeCell ref="A36:D36"/>
    <mergeCell ref="B60:D60"/>
    <mergeCell ref="B96:D96"/>
    <mergeCell ref="B97:D97"/>
    <mergeCell ref="A67:D67"/>
    <mergeCell ref="A68:D68"/>
    <mergeCell ref="A69:D69"/>
    <mergeCell ref="B93:D93"/>
    <mergeCell ref="B62:D62"/>
    <mergeCell ref="B63:D63"/>
    <mergeCell ref="B64:D64"/>
    <mergeCell ref="B30:D30"/>
    <mergeCell ref="A1:D1"/>
    <mergeCell ref="A2:D2"/>
    <mergeCell ref="A3:D3"/>
    <mergeCell ref="B27:D27"/>
    <mergeCell ref="B29:D29"/>
    <mergeCell ref="B31:D31"/>
    <mergeCell ref="B129:D129"/>
    <mergeCell ref="B130:D130"/>
    <mergeCell ref="A100:D100"/>
    <mergeCell ref="A101:D101"/>
    <mergeCell ref="A102:D102"/>
    <mergeCell ref="B126:D126"/>
    <mergeCell ref="B128:D128"/>
    <mergeCell ref="B162:D162"/>
    <mergeCell ref="B163:D163"/>
    <mergeCell ref="A133:D133"/>
    <mergeCell ref="A134:D134"/>
    <mergeCell ref="A135:D135"/>
    <mergeCell ref="B159:D159"/>
    <mergeCell ref="B161:D161"/>
    <mergeCell ref="B195:D195"/>
    <mergeCell ref="B196:D196"/>
    <mergeCell ref="A166:D166"/>
    <mergeCell ref="A167:D167"/>
    <mergeCell ref="A168:D168"/>
    <mergeCell ref="B192:D192"/>
    <mergeCell ref="B194:D194"/>
    <mergeCell ref="B262:D262"/>
    <mergeCell ref="B263:D263"/>
    <mergeCell ref="A232:D232"/>
    <mergeCell ref="A233:D233"/>
    <mergeCell ref="A234:D234"/>
    <mergeCell ref="B259:D259"/>
    <mergeCell ref="B261:D261"/>
    <mergeCell ref="B328:D328"/>
    <mergeCell ref="B329:D329"/>
    <mergeCell ref="A298:D298"/>
    <mergeCell ref="A299:D299"/>
    <mergeCell ref="A300:D300"/>
    <mergeCell ref="B325:D325"/>
    <mergeCell ref="B327:D327"/>
  </mergeCells>
  <printOptions/>
  <pageMargins left="0.7086614173228347" right="0.31496062992125984" top="0.35433070866141736" bottom="0.15748031496062992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2015-01-30T09:20:39Z</dcterms:modified>
  <cp:category/>
  <cp:version/>
  <cp:contentType/>
  <cp:contentStatus/>
</cp:coreProperties>
</file>